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G:\共有ドライブ\E-konzal\001_生産\2025年度\250007_R7-京都市脱炭素先行地域(京都市)\01_CO2排出削減量計算書\"/>
    </mc:Choice>
  </mc:AlternateContent>
  <xr:revisionPtr revIDLastSave="0" documentId="13_ncr:1_{ACC1D4ED-5C71-455D-8073-6E50F605CDE8}" xr6:coauthVersionLast="47" xr6:coauthVersionMax="47" xr10:uidLastSave="{00000000-0000-0000-0000-000000000000}"/>
  <bookViews>
    <workbookView xWindow="-96" yWindow="-96" windowWidth="23232" windowHeight="14592" xr2:uid="{00000000-000D-0000-FFFF-FFFF00000000}"/>
  </bookViews>
  <sheets>
    <sheet name="照明" sheetId="6" r:id="rId1"/>
  </sheets>
  <definedNames>
    <definedName name="_xlnm.Print_Area" localSheetId="0">照明!$A$1:$X$31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4" i="6" l="1"/>
  <c r="Q23" i="6"/>
  <c r="Q22" i="6"/>
  <c r="Q21" i="6"/>
  <c r="Q20" i="6"/>
  <c r="Q19" i="6"/>
  <c r="Q18" i="6"/>
  <c r="Q17" i="6"/>
  <c r="Q16" i="6"/>
  <c r="Q15" i="6"/>
  <c r="Q14" i="6"/>
  <c r="Q13" i="6"/>
  <c r="Q12" i="6"/>
  <c r="Q11" i="6"/>
  <c r="Q10" i="6"/>
  <c r="Q9" i="6" l="1"/>
  <c r="C22" i="6" l="1"/>
  <c r="L20" i="6" l="1"/>
  <c r="L19" i="6"/>
  <c r="L18" i="6"/>
  <c r="L17" i="6"/>
  <c r="L16" i="6"/>
  <c r="L15" i="6"/>
  <c r="L24" i="6"/>
  <c r="L14" i="6"/>
  <c r="L23" i="6"/>
  <c r="L13" i="6"/>
  <c r="L22" i="6"/>
  <c r="L12" i="6"/>
  <c r="L21" i="6"/>
  <c r="L11" i="6"/>
  <c r="T11" i="6"/>
  <c r="U11" i="6" s="1"/>
  <c r="T12" i="6"/>
  <c r="U12" i="6" s="1"/>
  <c r="T22" i="6"/>
  <c r="U22" i="6" s="1"/>
  <c r="T13" i="6"/>
  <c r="U13" i="6" s="1"/>
  <c r="T14" i="6"/>
  <c r="U14" i="6" s="1"/>
  <c r="T24" i="6"/>
  <c r="U24" i="6" s="1"/>
  <c r="T15" i="6"/>
  <c r="U15" i="6" s="1"/>
  <c r="T16" i="6"/>
  <c r="U16" i="6" s="1"/>
  <c r="T17" i="6"/>
  <c r="U17" i="6" s="1"/>
  <c r="T18" i="6"/>
  <c r="U18" i="6" s="1"/>
  <c r="T19" i="6"/>
  <c r="U19" i="6" s="1"/>
  <c r="T20" i="6"/>
  <c r="U20" i="6" s="1"/>
  <c r="T21" i="6"/>
  <c r="U21" i="6" s="1"/>
  <c r="T23" i="6"/>
  <c r="U23" i="6" s="1"/>
  <c r="T10" i="6"/>
  <c r="U10" i="6" s="1"/>
  <c r="L10" i="6"/>
  <c r="T9" i="6"/>
  <c r="U9" i="6" s="1"/>
  <c r="L9" i="6"/>
  <c r="M24" i="6" l="1"/>
  <c r="W24" i="6" s="1"/>
  <c r="V24" i="6"/>
  <c r="M15" i="6"/>
  <c r="W15" i="6" s="1"/>
  <c r="V15" i="6"/>
  <c r="M16" i="6"/>
  <c r="W16" i="6" s="1"/>
  <c r="V16" i="6"/>
  <c r="M14" i="6"/>
  <c r="W14" i="6" s="1"/>
  <c r="V14" i="6"/>
  <c r="M20" i="6"/>
  <c r="W20" i="6" s="1"/>
  <c r="V20" i="6"/>
  <c r="M11" i="6"/>
  <c r="V11" i="6"/>
  <c r="M21" i="6"/>
  <c r="W21" i="6" s="1"/>
  <c r="V21" i="6"/>
  <c r="V9" i="6"/>
  <c r="M12" i="6"/>
  <c r="W12" i="6" s="1"/>
  <c r="V12" i="6"/>
  <c r="M22" i="6"/>
  <c r="W22" i="6" s="1"/>
  <c r="V22" i="6"/>
  <c r="M17" i="6"/>
  <c r="W17" i="6" s="1"/>
  <c r="V17" i="6"/>
  <c r="M18" i="6"/>
  <c r="W18" i="6" s="1"/>
  <c r="V18" i="6"/>
  <c r="M19" i="6"/>
  <c r="W19" i="6" s="1"/>
  <c r="V19" i="6"/>
  <c r="M10" i="6"/>
  <c r="W10" i="6" s="1"/>
  <c r="V10" i="6"/>
  <c r="M13" i="6"/>
  <c r="W13" i="6" s="1"/>
  <c r="V13" i="6"/>
  <c r="M23" i="6"/>
  <c r="W23" i="6" s="1"/>
  <c r="V23" i="6"/>
  <c r="W11" i="6"/>
  <c r="M9" i="6"/>
  <c r="W9" i="6" s="1"/>
  <c r="G27" i="6" l="1"/>
  <c r="G28" i="6" s="1"/>
  <c r="G29" i="6"/>
  <c r="G30" i="6" s="1"/>
</calcChain>
</file>

<file path=xl/sharedStrings.xml><?xml version="1.0" encoding="utf-8"?>
<sst xmlns="http://schemas.openxmlformats.org/spreadsheetml/2006/main" count="56" uniqueCount="50">
  <si>
    <t>NO.</t>
    <phoneticPr fontId="3"/>
  </si>
  <si>
    <t>月</t>
    <rPh sb="0" eb="1">
      <t>ツキ</t>
    </rPh>
    <phoneticPr fontId="2"/>
  </si>
  <si>
    <t>日数</t>
    <rPh sb="0" eb="2">
      <t>ニッスウ</t>
    </rPh>
    <phoneticPr fontId="2"/>
  </si>
  <si>
    <t>営業日数</t>
    <rPh sb="0" eb="3">
      <t>エイギョウビ</t>
    </rPh>
    <rPh sb="3" eb="4">
      <t>スウ</t>
    </rPh>
    <phoneticPr fontId="2"/>
  </si>
  <si>
    <t>照明器具型番</t>
  </si>
  <si>
    <t>照明器具メーカー</t>
    <rPh sb="0" eb="2">
      <t>ショウメイ</t>
    </rPh>
    <rPh sb="2" eb="4">
      <t>キグ</t>
    </rPh>
    <phoneticPr fontId="2"/>
  </si>
  <si>
    <t>事務所１</t>
    <rPh sb="0" eb="2">
      <t>ジム</t>
    </rPh>
    <rPh sb="2" eb="3">
      <t>ショ</t>
    </rPh>
    <phoneticPr fontId="2"/>
  </si>
  <si>
    <t>センサー付きＬＥＤ照明器具（新設）</t>
    <rPh sb="4" eb="5">
      <t>ツ</t>
    </rPh>
    <rPh sb="9" eb="11">
      <t>ショウメイ</t>
    </rPh>
    <rPh sb="11" eb="13">
      <t>キグ</t>
    </rPh>
    <rPh sb="14" eb="16">
      <t>シンセツ</t>
    </rPh>
    <phoneticPr fontId="3"/>
  </si>
  <si>
    <t>ＬＥＤ-1234</t>
    <phoneticPr fontId="2"/>
  </si>
  <si>
    <t>◇◇電機</t>
    <rPh sb="2" eb="4">
      <t>デンキ</t>
    </rPh>
    <phoneticPr fontId="2"/>
  </si>
  <si>
    <t>〇〇電気</t>
    <rPh sb="2" eb="4">
      <t>デンキ</t>
    </rPh>
    <phoneticPr fontId="2"/>
  </si>
  <si>
    <t>ＡＡ-12348-ＢＣ</t>
    <phoneticPr fontId="2"/>
  </si>
  <si>
    <t>調光制御内容</t>
    <rPh sb="0" eb="2">
      <t>チョウコウ</t>
    </rPh>
    <rPh sb="2" eb="4">
      <t>セイギョ</t>
    </rPh>
    <rPh sb="4" eb="6">
      <t>ナイヨウ</t>
    </rPh>
    <phoneticPr fontId="2"/>
  </si>
  <si>
    <t>スケジュール制御</t>
    <rPh sb="5" eb="7">
      <t>セイギョ</t>
    </rPh>
    <phoneticPr fontId="2"/>
  </si>
  <si>
    <t>合計</t>
    <rPh sb="0" eb="2">
      <t>ゴウケイ</t>
    </rPh>
    <phoneticPr fontId="2"/>
  </si>
  <si>
    <t>例</t>
    <rPh sb="0" eb="1">
      <t>レイ</t>
    </rPh>
    <phoneticPr fontId="2"/>
  </si>
  <si>
    <t>照明器具（既設）</t>
    <rPh sb="0" eb="2">
      <t>ショウメイ</t>
    </rPh>
    <rPh sb="2" eb="4">
      <t>キグ</t>
    </rPh>
    <rPh sb="5" eb="7">
      <t>キセツ</t>
    </rPh>
    <phoneticPr fontId="3"/>
  </si>
  <si>
    <t>消費電力
[W/台]</t>
    <rPh sb="8" eb="9">
      <t>ダイ</t>
    </rPh>
    <phoneticPr fontId="2"/>
  </si>
  <si>
    <t>器具台数
[台]</t>
    <rPh sb="0" eb="2">
      <t>キグ</t>
    </rPh>
    <rPh sb="2" eb="4">
      <t>ダイスウ</t>
    </rPh>
    <rPh sb="6" eb="7">
      <t>ダイ</t>
    </rPh>
    <phoneticPr fontId="2"/>
  </si>
  <si>
    <t>照明点灯時間
[h/日]</t>
    <rPh sb="0" eb="2">
      <t>ショウメイ</t>
    </rPh>
    <rPh sb="2" eb="4">
      <t>テントウ</t>
    </rPh>
    <rPh sb="4" eb="6">
      <t>ジカン</t>
    </rPh>
    <rPh sb="10" eb="11">
      <t>ニチ</t>
    </rPh>
    <phoneticPr fontId="2"/>
  </si>
  <si>
    <t>室名</t>
    <rPh sb="0" eb="1">
      <t>シツ</t>
    </rPh>
    <rPh sb="1" eb="2">
      <t>メイ</t>
    </rPh>
    <phoneticPr fontId="3"/>
  </si>
  <si>
    <t>定数</t>
    <rPh sb="0" eb="2">
      <t>テイスウ</t>
    </rPh>
    <phoneticPr fontId="2"/>
  </si>
  <si>
    <t>削減
係数</t>
    <rPh sb="0" eb="2">
      <t>サクゲン</t>
    </rPh>
    <rPh sb="3" eb="5">
      <t>ケイスウ</t>
    </rPh>
    <phoneticPr fontId="2"/>
  </si>
  <si>
    <t>値</t>
    <rPh sb="0" eb="1">
      <t>アタイ</t>
    </rPh>
    <phoneticPr fontId="2"/>
  </si>
  <si>
    <t>（計算書の使い方）</t>
    <rPh sb="1" eb="4">
      <t>ケイサンショ</t>
    </rPh>
    <rPh sb="5" eb="6">
      <t>ツカ</t>
    </rPh>
    <rPh sb="7" eb="8">
      <t>カタ</t>
    </rPh>
    <phoneticPr fontId="2"/>
  </si>
  <si>
    <t>計算結果</t>
    <rPh sb="0" eb="4">
      <t>ケイサンケッカ</t>
    </rPh>
    <phoneticPr fontId="2"/>
  </si>
  <si>
    <t>出典</t>
    <rPh sb="0" eb="2">
      <t>シュッテン</t>
    </rPh>
    <phoneticPr fontId="2"/>
  </si>
  <si>
    <t>法定耐用年数</t>
    <rPh sb="0" eb="6">
      <t>ホウテイタイヨウネンスウ</t>
    </rPh>
    <phoneticPr fontId="2"/>
  </si>
  <si>
    <t>項目</t>
    <rPh sb="0" eb="2">
      <t>コウモク</t>
    </rPh>
    <phoneticPr fontId="2"/>
  </si>
  <si>
    <t>CO2排出係数[kg-CO2/kWh]</t>
    <phoneticPr fontId="2"/>
  </si>
  <si>
    <t>スケジュール制御</t>
    <phoneticPr fontId="2"/>
  </si>
  <si>
    <t>明るさ検知制御</t>
    <phoneticPr fontId="2"/>
  </si>
  <si>
    <t>在室検知制御</t>
    <phoneticPr fontId="2"/>
  </si>
  <si>
    <t>削減係数</t>
    <rPh sb="0" eb="4">
      <t>サクゲンケイスウ</t>
    </rPh>
    <phoneticPr fontId="2"/>
  </si>
  <si>
    <r>
      <t>黄色のセルに数値を入力すると、CO</t>
    </r>
    <r>
      <rPr>
        <vertAlign val="subscript"/>
        <sz val="14"/>
        <color theme="1"/>
        <rFont val="UD デジタル 教科書体 NK-R"/>
        <family val="1"/>
        <charset val="128"/>
      </rPr>
      <t>2</t>
    </r>
    <r>
      <rPr>
        <sz val="14"/>
        <color theme="1"/>
        <rFont val="UD デジタル 教科書体 NK-R"/>
        <family val="1"/>
        <charset val="128"/>
      </rPr>
      <t>排出削減量が自動で計算されます。</t>
    </r>
    <rPh sb="0" eb="2">
      <t>キイロ</t>
    </rPh>
    <rPh sb="6" eb="8">
      <t>スウチ</t>
    </rPh>
    <rPh sb="9" eb="11">
      <t>ニュウリョク</t>
    </rPh>
    <rPh sb="18" eb="23">
      <t>ハイシュツサクゲンリョウ</t>
    </rPh>
    <rPh sb="24" eb="26">
      <t>ジドウ</t>
    </rPh>
    <rPh sb="27" eb="29">
      <t>ケイサン</t>
    </rPh>
    <phoneticPr fontId="2"/>
  </si>
  <si>
    <t>消費電力量
[kWh/年]</t>
    <rPh sb="0" eb="2">
      <t>ショウヒ</t>
    </rPh>
    <rPh sb="2" eb="4">
      <t>デンリョク</t>
    </rPh>
    <rPh sb="4" eb="5">
      <t>リョウ</t>
    </rPh>
    <rPh sb="11" eb="12">
      <t>ネン</t>
    </rPh>
    <phoneticPr fontId="2"/>
  </si>
  <si>
    <r>
      <t>調光制御内容</t>
    </r>
    <r>
      <rPr>
        <vertAlign val="superscript"/>
        <sz val="11"/>
        <rFont val="UD デジタル 教科書体 NK-R"/>
        <family val="1"/>
        <charset val="128"/>
      </rPr>
      <t>※</t>
    </r>
    <rPh sb="0" eb="2">
      <t>チョウコウ</t>
    </rPh>
    <rPh sb="2" eb="4">
      <t>セイギョ</t>
    </rPh>
    <rPh sb="4" eb="6">
      <t>ナイヨウ</t>
    </rPh>
    <phoneticPr fontId="2"/>
  </si>
  <si>
    <t>照明の耐用年数[年]</t>
    <rPh sb="0" eb="2">
      <t>ショウメイ</t>
    </rPh>
    <rPh sb="3" eb="7">
      <t>タイヨウネンスウ</t>
    </rPh>
    <rPh sb="8" eb="9">
      <t>ネン</t>
    </rPh>
    <phoneticPr fontId="3"/>
  </si>
  <si>
    <t>CO2排出量
[t-CO2/年]</t>
    <rPh sb="3" eb="5">
      <t>ハイシュツ</t>
    </rPh>
    <rPh sb="5" eb="6">
      <t>リョウ</t>
    </rPh>
    <rPh sb="14" eb="15">
      <t>ネン</t>
    </rPh>
    <phoneticPr fontId="2"/>
  </si>
  <si>
    <t>照明器具更新による
CO2排出削減量
[t-CO2/年]</t>
    <rPh sb="0" eb="2">
      <t>ショウメイ</t>
    </rPh>
    <rPh sb="2" eb="4">
      <t>キグ</t>
    </rPh>
    <rPh sb="4" eb="6">
      <t>コウシン</t>
    </rPh>
    <rPh sb="13" eb="15">
      <t>ハイシュツ</t>
    </rPh>
    <rPh sb="15" eb="17">
      <t>サクゲン</t>
    </rPh>
    <rPh sb="17" eb="18">
      <t>リョウ</t>
    </rPh>
    <phoneticPr fontId="2"/>
  </si>
  <si>
    <t>年間総CO2排出削減量[t-CO2/年]</t>
    <rPh sb="0" eb="2">
      <t>ネンカン</t>
    </rPh>
    <rPh sb="2" eb="3">
      <t>ソウ</t>
    </rPh>
    <rPh sb="6" eb="8">
      <t>ハイシュツ</t>
    </rPh>
    <rPh sb="8" eb="10">
      <t>サクゲン</t>
    </rPh>
    <rPh sb="10" eb="11">
      <t>リョウ</t>
    </rPh>
    <phoneticPr fontId="2"/>
  </si>
  <si>
    <t>累積総CO2排出削減量[t-CO2]</t>
    <rPh sb="0" eb="3">
      <t>ルイセキソウ</t>
    </rPh>
    <rPh sb="6" eb="8">
      <t>ハイシュツ</t>
    </rPh>
    <rPh sb="8" eb="10">
      <t>サクゲン</t>
    </rPh>
    <rPh sb="10" eb="11">
      <t>リョウ</t>
    </rPh>
    <phoneticPr fontId="2"/>
  </si>
  <si>
    <r>
      <t>照明器具更新に係るCO</t>
    </r>
    <r>
      <rPr>
        <b/>
        <vertAlign val="subscript"/>
        <sz val="20"/>
        <rFont val="UD デジタル 教科書体 NK-R"/>
        <family val="1"/>
        <charset val="128"/>
      </rPr>
      <t>2</t>
    </r>
    <r>
      <rPr>
        <b/>
        <sz val="20"/>
        <rFont val="UD デジタル 教科書体 NK-R"/>
        <family val="1"/>
        <charset val="128"/>
      </rPr>
      <t>排出削減量計算書（令和7年度）Ver.1.0</t>
    </r>
    <rPh sb="0" eb="2">
      <t>ショウメイ</t>
    </rPh>
    <rPh sb="2" eb="4">
      <t>キグ</t>
    </rPh>
    <rPh sb="12" eb="14">
      <t>ハイシュツ</t>
    </rPh>
    <rPh sb="16" eb="17">
      <t>リョウ</t>
    </rPh>
    <rPh sb="21" eb="23">
      <t>レイワ</t>
    </rPh>
    <rPh sb="24" eb="26">
      <t>ネンド</t>
    </rPh>
    <phoneticPr fontId="2"/>
  </si>
  <si>
    <t>温室効果ガス排出量算定・報告・公表制度の電気事業者別排出係数（令和7年提出用）における代替値</t>
    <rPh sb="31" eb="33">
      <t>レイワ</t>
    </rPh>
    <rPh sb="34" eb="35">
      <t>ネン</t>
    </rPh>
    <rPh sb="35" eb="38">
      <t>テイシュツヨウ</t>
    </rPh>
    <rPh sb="43" eb="46">
      <t>ダイタイチ</t>
    </rPh>
    <phoneticPr fontId="2"/>
  </si>
  <si>
    <t>更新日：2025年5月1日</t>
    <rPh sb="0" eb="3">
      <t>コウシンビ</t>
    </rPh>
    <rPh sb="8" eb="9">
      <t>ネン</t>
    </rPh>
    <rPh sb="10" eb="11">
      <t>ガツ</t>
    </rPh>
    <rPh sb="12" eb="13">
      <t>ニチ</t>
    </rPh>
    <phoneticPr fontId="2"/>
  </si>
  <si>
    <t>※2 既設の照明器具がなく新設のみの場合、既設についても新設と同じ器具台数と消費電力の値を入力してください。</t>
    <rPh sb="3" eb="5">
      <t>キセツ</t>
    </rPh>
    <rPh sb="6" eb="10">
      <t>ショウメイキグ</t>
    </rPh>
    <rPh sb="13" eb="15">
      <t>シンセツ</t>
    </rPh>
    <rPh sb="18" eb="20">
      <t>バアイ</t>
    </rPh>
    <rPh sb="28" eb="30">
      <t>シンセツ</t>
    </rPh>
    <rPh sb="31" eb="32">
      <t>オナ</t>
    </rPh>
    <rPh sb="33" eb="37">
      <t>キグダイスウ</t>
    </rPh>
    <rPh sb="38" eb="42">
      <t>ショウヒデンリョク</t>
    </rPh>
    <rPh sb="43" eb="44">
      <t>アタイ</t>
    </rPh>
    <rPh sb="45" eb="47">
      <t>ニュウリョク</t>
    </rPh>
    <phoneticPr fontId="2"/>
  </si>
  <si>
    <t>※1 「調光制御内容」については、リストから選択してください。</t>
    <rPh sb="4" eb="10">
      <t>チョウコウセイギョナイヨウ</t>
    </rPh>
    <rPh sb="13" eb="15">
      <t>センタク</t>
    </rPh>
    <phoneticPr fontId="2"/>
  </si>
  <si>
    <t>照明器具更新による
消費電力削減量
[kWh/年]</t>
    <rPh sb="0" eb="2">
      <t>ショウメイ</t>
    </rPh>
    <rPh sb="2" eb="4">
      <t>キグ</t>
    </rPh>
    <rPh sb="4" eb="6">
      <t>コウシン</t>
    </rPh>
    <rPh sb="10" eb="14">
      <t>ショウヒデンリョク</t>
    </rPh>
    <rPh sb="14" eb="16">
      <t>サクゲン</t>
    </rPh>
    <rPh sb="16" eb="17">
      <t>リョウ</t>
    </rPh>
    <phoneticPr fontId="2"/>
  </si>
  <si>
    <t>年間総消費電力削減量[kWh/年]</t>
    <rPh sb="0" eb="2">
      <t>ネンカン</t>
    </rPh>
    <rPh sb="2" eb="3">
      <t>ソウ</t>
    </rPh>
    <rPh sb="3" eb="7">
      <t>ショウヒデンリョク</t>
    </rPh>
    <rPh sb="7" eb="9">
      <t>サクゲン</t>
    </rPh>
    <rPh sb="9" eb="10">
      <t>リョウ</t>
    </rPh>
    <phoneticPr fontId="2"/>
  </si>
  <si>
    <t>累積総消費電力削減量[kWh]</t>
    <rPh sb="0" eb="3">
      <t>ルイセキソウ</t>
    </rPh>
    <rPh sb="3" eb="5">
      <t>ショウヒ</t>
    </rPh>
    <rPh sb="5" eb="7">
      <t>デンリョク</t>
    </rPh>
    <rPh sb="7" eb="9">
      <t>サクゲン</t>
    </rPh>
    <rPh sb="8" eb="10">
      <t>サクゲン</t>
    </rPh>
    <rPh sb="10" eb="11">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</si>
</sst>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00;[Red]\-#,##0.000"/>
  </numFmts>
  <fonts count="19">
    <font>
      <sz val="11"/>
      <color theme="1"/>
      <name val="Yu Gothic"/>
      <family val="2"/>
      <scheme val="minor"/>
    </font>
    <font>
      <sz val="11"/>
      <color theme="1"/>
      <name val="Yu Gothic"/>
      <family val="2"/>
      <scheme val="minor"/>
    </font>
    <font>
      <sz val="6"/>
      <name val="Yu Gothic"/>
      <family val="3"/>
      <charset val="128"/>
      <scheme val="minor"/>
    </font>
    <font>
      <sz val="6"/>
      <name val="ＭＳ 明朝"/>
      <family val="1"/>
      <charset val="128"/>
    </font>
    <font>
      <sz val="11"/>
      <name val="ＭＳ Ｐゴシック"/>
      <family val="3"/>
      <charset val="128"/>
    </font>
    <font>
      <sz val="11"/>
      <color theme="1"/>
      <name val="UD デジタル 教科書体 NK-R"/>
      <family val="1"/>
      <charset val="128"/>
    </font>
    <font>
      <b/>
      <sz val="14"/>
      <color theme="1"/>
      <name val="UD デジタル 教科書体 NK-R"/>
      <family val="1"/>
      <charset val="128"/>
    </font>
    <font>
      <b/>
      <sz val="16"/>
      <color theme="1"/>
      <name val="UD デジタル 教科書体 NK-R"/>
      <family val="1"/>
      <charset val="128"/>
    </font>
    <font>
      <b/>
      <sz val="20"/>
      <color theme="1"/>
      <name val="UD デジタル 教科書体 NK-R"/>
      <family val="1"/>
      <charset val="128"/>
    </font>
    <font>
      <sz val="12"/>
      <color theme="1"/>
      <name val="UD デジタル 教科書体 NK-R"/>
      <family val="1"/>
      <charset val="128"/>
    </font>
    <font>
      <b/>
      <sz val="11"/>
      <color rgb="FFFF0000"/>
      <name val="Yu Gothic"/>
      <family val="3"/>
      <charset val="128"/>
      <scheme val="minor"/>
    </font>
    <font>
      <sz val="11"/>
      <color rgb="FFFF0000"/>
      <name val="UD デジタル 教科書体 NK-R"/>
      <family val="1"/>
      <charset val="128"/>
    </font>
    <font>
      <sz val="11"/>
      <color rgb="FF000000"/>
      <name val="UD デジタル 教科書体 NK-R"/>
      <family val="1"/>
      <charset val="128"/>
    </font>
    <font>
      <b/>
      <sz val="20"/>
      <name val="UD デジタル 教科書体 NK-R"/>
      <family val="1"/>
      <charset val="128"/>
    </font>
    <font>
      <b/>
      <vertAlign val="subscript"/>
      <sz val="20"/>
      <name val="UD デジタル 教科書体 NK-R"/>
      <family val="1"/>
      <charset val="128"/>
    </font>
    <font>
      <sz val="11"/>
      <name val="UD デジタル 教科書体 NK-R"/>
      <family val="1"/>
      <charset val="128"/>
    </font>
    <font>
      <sz val="14"/>
      <color theme="1"/>
      <name val="UD デジタル 教科書体 NK-R"/>
      <family val="1"/>
      <charset val="128"/>
    </font>
    <font>
      <vertAlign val="subscript"/>
      <sz val="14"/>
      <color theme="1"/>
      <name val="UD デジタル 教科書体 NK-R"/>
      <family val="1"/>
      <charset val="128"/>
    </font>
    <font>
      <vertAlign val="superscript"/>
      <sz val="11"/>
      <name val="UD デジタル 教科書体 NK-R"/>
      <family val="1"/>
      <charset val="128"/>
    </font>
  </fonts>
  <fills count="11">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rgb="FFDDEBF7"/>
        <bgColor indexed="64"/>
      </patternFill>
    </fill>
    <fill>
      <patternFill patternType="solid">
        <fgColor rgb="FFFCE4D6"/>
        <bgColor indexed="64"/>
      </patternFill>
    </fill>
    <fill>
      <patternFill patternType="solid">
        <fgColor theme="0" tint="-0.249977111117893"/>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ck">
        <color rgb="FFFF0000"/>
      </right>
      <top style="medium">
        <color indexed="64"/>
      </top>
      <bottom style="medium">
        <color indexed="64"/>
      </bottom>
      <diagonal/>
    </border>
    <border>
      <left style="thick">
        <color rgb="FFFF0000"/>
      </left>
      <right style="thick">
        <color rgb="FFFF0000"/>
      </right>
      <top style="thick">
        <color rgb="FFFF0000"/>
      </top>
      <bottom style="thick">
        <color rgb="FFFF0000"/>
      </bottom>
      <diagonal/>
    </border>
    <border>
      <left style="medium">
        <color auto="1"/>
      </left>
      <right style="medium">
        <color auto="1"/>
      </right>
      <top style="thick">
        <color rgb="FFFF0000"/>
      </top>
      <bottom style="medium">
        <color auto="1"/>
      </bottom>
      <diagonal/>
    </border>
    <border>
      <left style="medium">
        <color indexed="64"/>
      </left>
      <right style="medium">
        <color indexed="64"/>
      </right>
      <top style="double">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auto="1"/>
      </left>
      <right style="medium">
        <color auto="1"/>
      </right>
      <top/>
      <bottom style="medium">
        <color auto="1"/>
      </bottom>
      <diagonal/>
    </border>
  </borders>
  <cellStyleXfs count="3">
    <xf numFmtId="0" fontId="0" fillId="0" borderId="0"/>
    <xf numFmtId="38" fontId="1" fillId="0" borderId="0" applyFont="0" applyFill="0" applyBorder="0" applyAlignment="0" applyProtection="0">
      <alignment vertical="center"/>
    </xf>
    <xf numFmtId="0" fontId="4" fillId="0" borderId="0">
      <alignment vertical="center"/>
    </xf>
  </cellStyleXfs>
  <cellXfs count="79">
    <xf numFmtId="0" fontId="0" fillId="0" borderId="0" xfId="0"/>
    <xf numFmtId="0" fontId="5" fillId="0" borderId="4" xfId="0" applyFont="1" applyBorder="1" applyAlignment="1">
      <alignment horizontal="center" vertical="center"/>
    </xf>
    <xf numFmtId="0" fontId="5" fillId="0" borderId="6" xfId="0" applyFont="1" applyBorder="1" applyAlignment="1">
      <alignment horizontal="center" vertical="center" shrinkToFit="1"/>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17"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8" fillId="0" borderId="0" xfId="0" applyFont="1" applyAlignment="1">
      <alignment vertical="center"/>
    </xf>
    <xf numFmtId="0" fontId="11" fillId="7" borderId="6" xfId="0" applyFont="1" applyFill="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0" fillId="0" borderId="0" xfId="0" applyAlignment="1">
      <alignment vertical="center"/>
    </xf>
    <xf numFmtId="0" fontId="5" fillId="0" borderId="0" xfId="0" applyFont="1" applyAlignment="1">
      <alignment vertical="center"/>
    </xf>
    <xf numFmtId="0" fontId="13" fillId="0" borderId="0" xfId="0" applyFont="1" applyAlignment="1">
      <alignment vertical="center"/>
    </xf>
    <xf numFmtId="0" fontId="15" fillId="5" borderId="7" xfId="0" applyFont="1" applyFill="1" applyBorder="1" applyAlignment="1">
      <alignment horizontal="center" vertical="center" shrinkToFit="1"/>
    </xf>
    <xf numFmtId="38" fontId="15" fillId="5" borderId="7" xfId="1" applyFont="1" applyFill="1" applyBorder="1" applyAlignment="1">
      <alignment horizontal="center" vertical="center" wrapText="1" shrinkToFit="1"/>
    </xf>
    <xf numFmtId="176" fontId="15" fillId="5" borderId="7" xfId="1" applyNumberFormat="1" applyFont="1" applyFill="1" applyBorder="1" applyAlignment="1">
      <alignment horizontal="center" vertical="center" wrapText="1" shrinkToFit="1"/>
    </xf>
    <xf numFmtId="0" fontId="15" fillId="2" borderId="7" xfId="0" applyFont="1" applyFill="1" applyBorder="1" applyAlignment="1">
      <alignment horizontal="center" vertical="center" shrinkToFit="1"/>
    </xf>
    <xf numFmtId="38" fontId="15" fillId="2" borderId="7" xfId="1" applyFont="1" applyFill="1" applyBorder="1" applyAlignment="1">
      <alignment horizontal="center" vertical="center" wrapText="1" shrinkToFit="1"/>
    </xf>
    <xf numFmtId="0" fontId="11" fillId="7" borderId="5" xfId="0" applyFont="1" applyFill="1" applyBorder="1" applyAlignment="1" applyProtection="1">
      <alignment vertical="center" shrinkToFit="1"/>
      <protection locked="0"/>
    </xf>
    <xf numFmtId="0" fontId="5" fillId="3" borderId="2" xfId="0" applyFont="1" applyFill="1" applyBorder="1" applyAlignment="1" applyProtection="1">
      <alignment vertical="center" shrinkToFit="1"/>
      <protection locked="0"/>
    </xf>
    <xf numFmtId="0" fontId="11" fillId="7" borderId="5" xfId="0" applyFont="1" applyFill="1" applyBorder="1" applyAlignment="1">
      <alignment vertical="center" shrinkToFit="1"/>
    </xf>
    <xf numFmtId="0" fontId="5" fillId="3" borderId="5" xfId="0" applyFont="1" applyFill="1" applyBorder="1" applyAlignment="1" applyProtection="1">
      <alignment vertical="center" shrinkToFit="1"/>
      <protection locked="0"/>
    </xf>
    <xf numFmtId="2" fontId="5" fillId="4" borderId="5" xfId="0" applyNumberFormat="1" applyFont="1" applyFill="1" applyBorder="1" applyAlignment="1">
      <alignment vertical="center" shrinkToFit="1"/>
    </xf>
    <xf numFmtId="0" fontId="16" fillId="0" borderId="0" xfId="0" applyFont="1" applyAlignment="1">
      <alignment vertical="center"/>
    </xf>
    <xf numFmtId="0" fontId="10" fillId="0" borderId="0" xfId="0" applyFont="1" applyAlignment="1">
      <alignment vertical="center"/>
    </xf>
    <xf numFmtId="0" fontId="5" fillId="3" borderId="19"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0" fontId="5" fillId="3" borderId="8" xfId="0" applyFont="1" applyFill="1" applyBorder="1" applyAlignment="1" applyProtection="1">
      <alignment vertical="center"/>
      <protection locked="0"/>
    </xf>
    <xf numFmtId="0" fontId="5" fillId="3" borderId="5" xfId="0" applyFont="1" applyFill="1" applyBorder="1" applyAlignment="1" applyProtection="1">
      <alignment vertical="center"/>
      <protection locked="0"/>
    </xf>
    <xf numFmtId="0" fontId="5" fillId="3" borderId="18" xfId="0" applyFont="1" applyFill="1" applyBorder="1" applyAlignment="1" applyProtection="1">
      <alignment vertical="center"/>
      <protection locked="0"/>
    </xf>
    <xf numFmtId="0" fontId="15" fillId="6" borderId="10" xfId="0" applyFont="1" applyFill="1" applyBorder="1" applyAlignment="1">
      <alignment horizontal="center" vertical="center"/>
    </xf>
    <xf numFmtId="0" fontId="15" fillId="4" borderId="1" xfId="0" applyFont="1" applyFill="1" applyBorder="1" applyAlignment="1">
      <alignment vertical="center"/>
    </xf>
    <xf numFmtId="0" fontId="7" fillId="0" borderId="0" xfId="0" applyFont="1" applyAlignment="1">
      <alignment vertical="center"/>
    </xf>
    <xf numFmtId="0" fontId="6" fillId="0" borderId="0" xfId="0" applyFont="1"/>
    <xf numFmtId="0" fontId="9" fillId="0" borderId="0" xfId="0" applyFont="1"/>
    <xf numFmtId="0" fontId="5" fillId="0" borderId="7" xfId="0" applyFont="1" applyBorder="1" applyAlignment="1">
      <alignment horizontal="center" vertical="center"/>
    </xf>
    <xf numFmtId="38" fontId="15" fillId="4" borderId="7" xfId="1" applyFont="1" applyFill="1" applyBorder="1" applyAlignment="1">
      <alignment horizontal="center" vertical="center"/>
    </xf>
    <xf numFmtId="0" fontId="15" fillId="0" borderId="23" xfId="0" applyFont="1" applyBorder="1" applyAlignment="1">
      <alignment vertical="center"/>
    </xf>
    <xf numFmtId="38" fontId="15" fillId="4" borderId="23" xfId="1" applyFont="1" applyFill="1" applyBorder="1" applyAlignment="1">
      <alignment vertical="center"/>
    </xf>
    <xf numFmtId="38" fontId="15" fillId="4" borderId="23" xfId="1" applyFont="1" applyFill="1" applyBorder="1" applyAlignment="1">
      <alignment vertical="center" shrinkToFit="1"/>
    </xf>
    <xf numFmtId="0" fontId="12" fillId="0" borderId="1" xfId="0" applyFont="1" applyBorder="1" applyAlignment="1">
      <alignment vertical="center"/>
    </xf>
    <xf numFmtId="177" fontId="15" fillId="4" borderId="1" xfId="1" applyNumberFormat="1" applyFont="1" applyFill="1" applyBorder="1" applyAlignment="1">
      <alignment vertical="center" shrinkToFit="1"/>
    </xf>
    <xf numFmtId="0" fontId="12" fillId="0" borderId="0" xfId="0" applyFont="1" applyAlignment="1">
      <alignment vertical="center"/>
    </xf>
    <xf numFmtId="0" fontId="12" fillId="0" borderId="0" xfId="0" applyFont="1" applyAlignment="1">
      <alignment horizontal="center" vertical="center"/>
    </xf>
    <xf numFmtId="40" fontId="12" fillId="0" borderId="0" xfId="1" applyNumberFormat="1" applyFont="1" applyBorder="1" applyAlignment="1">
      <alignment vertical="center"/>
    </xf>
    <xf numFmtId="38" fontId="11" fillId="7" borderId="5" xfId="1" applyFont="1" applyFill="1" applyBorder="1" applyAlignment="1">
      <alignment vertical="center" shrinkToFit="1"/>
    </xf>
    <xf numFmtId="38" fontId="5" fillId="4" borderId="5" xfId="1" applyFont="1" applyFill="1" applyBorder="1" applyAlignment="1">
      <alignment vertical="center" shrinkToFit="1"/>
    </xf>
    <xf numFmtId="176" fontId="15" fillId="9" borderId="7" xfId="1" applyNumberFormat="1" applyFont="1" applyFill="1" applyBorder="1" applyAlignment="1">
      <alignment horizontal="center" vertical="center" wrapText="1" shrinkToFit="1"/>
    </xf>
    <xf numFmtId="177" fontId="15" fillId="4" borderId="1" xfId="1" applyNumberFormat="1" applyFont="1" applyFill="1" applyBorder="1" applyAlignment="1">
      <alignment vertical="center"/>
    </xf>
    <xf numFmtId="0" fontId="9" fillId="0" borderId="0" xfId="0" applyFont="1" applyAlignment="1">
      <alignment horizontal="right" vertical="center"/>
    </xf>
    <xf numFmtId="177" fontId="6" fillId="4" borderId="21" xfId="1" applyNumberFormat="1" applyFont="1" applyFill="1" applyBorder="1" applyAlignment="1">
      <alignment vertical="center"/>
    </xf>
    <xf numFmtId="177" fontId="6" fillId="4" borderId="22" xfId="1" applyNumberFormat="1" applyFont="1" applyFill="1" applyBorder="1" applyAlignment="1">
      <alignment vertical="center"/>
    </xf>
    <xf numFmtId="177" fontId="5" fillId="4" borderId="5" xfId="1" applyNumberFormat="1" applyFont="1" applyFill="1" applyBorder="1" applyAlignment="1">
      <alignment vertical="center" shrinkToFit="1"/>
    </xf>
    <xf numFmtId="177" fontId="5" fillId="4" borderId="24" xfId="1" applyNumberFormat="1" applyFont="1" applyFill="1" applyBorder="1" applyAlignment="1">
      <alignment vertical="center" shrinkToFit="1"/>
    </xf>
    <xf numFmtId="177" fontId="11" fillId="7" borderId="5" xfId="1" applyNumberFormat="1" applyFont="1" applyFill="1" applyBorder="1" applyAlignment="1">
      <alignment vertical="center" shrinkToFit="1"/>
    </xf>
    <xf numFmtId="177" fontId="11" fillId="10" borderId="25" xfId="1" applyNumberFormat="1" applyFont="1" applyFill="1" applyBorder="1" applyAlignment="1">
      <alignment vertical="center" shrinkToFit="1"/>
    </xf>
    <xf numFmtId="0" fontId="15" fillId="0" borderId="10" xfId="0" applyFont="1" applyBorder="1" applyAlignment="1">
      <alignment vertical="center"/>
    </xf>
    <xf numFmtId="0" fontId="15" fillId="0" borderId="13" xfId="0" applyFont="1" applyBorder="1" applyAlignment="1">
      <alignment vertical="center"/>
    </xf>
    <xf numFmtId="0" fontId="15" fillId="0" borderId="20" xfId="0" applyFont="1" applyBorder="1" applyAlignment="1">
      <alignment vertical="center"/>
    </xf>
    <xf numFmtId="38" fontId="15" fillId="8" borderId="10" xfId="1" applyFont="1" applyFill="1" applyBorder="1" applyAlignment="1">
      <alignment horizontal="center" vertical="center" wrapText="1" shrinkToFit="1"/>
    </xf>
    <xf numFmtId="38" fontId="15" fillId="8" borderId="13" xfId="1" applyFont="1" applyFill="1" applyBorder="1" applyAlignment="1">
      <alignment horizontal="center" vertical="center" wrapText="1" shrinkToFit="1"/>
    </xf>
    <xf numFmtId="38" fontId="15" fillId="8" borderId="14" xfId="1" applyFont="1" applyFill="1" applyBorder="1" applyAlignment="1">
      <alignment horizontal="center" vertical="center" wrapText="1" shrinkToFit="1"/>
    </xf>
    <xf numFmtId="38" fontId="15" fillId="9" borderId="10" xfId="1" applyFont="1" applyFill="1" applyBorder="1" applyAlignment="1">
      <alignment horizontal="center" vertical="center" wrapText="1" shrinkToFit="1"/>
    </xf>
    <xf numFmtId="38" fontId="15" fillId="9" borderId="13" xfId="1" applyFont="1" applyFill="1" applyBorder="1" applyAlignment="1">
      <alignment horizontal="center" vertical="center" wrapText="1" shrinkToFit="1"/>
    </xf>
    <xf numFmtId="38" fontId="15" fillId="9" borderId="14" xfId="1" applyFont="1" applyFill="1" applyBorder="1" applyAlignment="1">
      <alignment horizontal="center" vertical="center" wrapText="1" shrinkToFit="1"/>
    </xf>
    <xf numFmtId="38" fontId="15" fillId="0" borderId="11" xfId="1" applyFont="1" applyFill="1" applyBorder="1" applyAlignment="1">
      <alignment horizontal="center" vertical="center" wrapText="1" shrinkToFit="1"/>
    </xf>
    <xf numFmtId="38" fontId="15" fillId="0" borderId="12" xfId="1" applyFont="1" applyFill="1" applyBorder="1" applyAlignment="1">
      <alignment horizontal="center" vertical="center" wrapText="1" shrinkToFit="1"/>
    </xf>
    <xf numFmtId="0" fontId="15" fillId="0" borderId="15"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12" xfId="0" applyFont="1" applyBorder="1" applyAlignment="1">
      <alignment horizontal="center" vertical="center" shrinkToFit="1"/>
    </xf>
    <xf numFmtId="0" fontId="15" fillId="0" borderId="11" xfId="0" applyFont="1" applyBorder="1" applyAlignment="1">
      <alignment horizontal="center" vertical="center" wrapText="1" shrinkToFit="1"/>
    </xf>
    <xf numFmtId="38" fontId="11" fillId="10" borderId="25" xfId="1" applyFont="1" applyFill="1" applyBorder="1" applyAlignment="1">
      <alignment vertical="center" shrinkToFit="1"/>
    </xf>
    <xf numFmtId="38" fontId="5" fillId="4" borderId="24" xfId="1" applyFont="1" applyFill="1" applyBorder="1" applyAlignment="1">
      <alignment vertical="center" shrinkToFit="1"/>
    </xf>
    <xf numFmtId="38" fontId="6" fillId="4" borderId="1" xfId="1" applyFont="1" applyFill="1" applyBorder="1" applyAlignment="1">
      <alignment vertical="center"/>
    </xf>
    <xf numFmtId="38" fontId="6" fillId="4" borderId="26" xfId="1" applyFont="1" applyFill="1" applyBorder="1" applyAlignment="1">
      <alignment vertical="center"/>
    </xf>
  </cellXfs>
  <cellStyles count="3">
    <cellStyle name="桁区切り" xfId="1" builtinId="6"/>
    <cellStyle name="標準" xfId="0" builtinId="0"/>
    <cellStyle name="標準 2" xfId="2" xr:uid="{57575449-66B5-4A0A-B557-C2E2F091991A}"/>
  </cellStyles>
  <dxfs count="0"/>
  <tableStyles count="0" defaultTableStyle="TableStyleMedium2" defaultPivotStyle="PivotStyleLight16"/>
  <colors>
    <mruColors>
      <color rgb="FFFCE4D6"/>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D4AE0-68A3-40C7-81F4-B267FD31725E}">
  <sheetPr>
    <pageSetUpPr fitToPage="1"/>
  </sheetPr>
  <dimension ref="A1:AB30"/>
  <sheetViews>
    <sheetView showGridLines="0" showZeros="0" tabSelected="1" view="pageBreakPreview" zoomScaleNormal="70" zoomScaleSheetLayoutView="100" workbookViewId="0"/>
  </sheetViews>
  <sheetFormatPr defaultRowHeight="17.7"/>
  <cols>
    <col min="1" max="1" width="3.09375" style="13" customWidth="1"/>
    <col min="2" max="3" width="7" style="13" customWidth="1"/>
    <col min="4" max="4" width="3.140625" style="13" customWidth="1"/>
    <col min="5" max="5" width="5.85546875" style="13" customWidth="1"/>
    <col min="6" max="6" width="15.28515625" style="13" customWidth="1"/>
    <col min="7" max="7" width="13.234375" style="13" bestFit="1" customWidth="1"/>
    <col min="8" max="8" width="15.140625" style="13" customWidth="1"/>
    <col min="9" max="9" width="19.37890625" style="13" customWidth="1"/>
    <col min="10" max="11" width="9" style="13" customWidth="1"/>
    <col min="12" max="12" width="10.046875" style="13" customWidth="1"/>
    <col min="13" max="13" width="12.5703125" style="13" customWidth="1"/>
    <col min="14" max="14" width="15.140625" style="13" customWidth="1"/>
    <col min="15" max="16" width="19.37890625" style="13" customWidth="1"/>
    <col min="17" max="17" width="6.76171875" style="13" bestFit="1" customWidth="1"/>
    <col min="18" max="19" width="9" style="13" customWidth="1"/>
    <col min="20" max="20" width="10.046875" style="13" customWidth="1"/>
    <col min="21" max="21" width="12.5703125" style="13" customWidth="1"/>
    <col min="22" max="23" width="16.37890625" style="13" customWidth="1"/>
    <col min="24" max="24" width="3.046875" style="13" customWidth="1"/>
    <col min="25" max="25" width="7" style="13" customWidth="1"/>
    <col min="26" max="26" width="26.85546875" style="13" hidden="1" customWidth="1"/>
    <col min="27" max="27" width="8.28515625" style="13" hidden="1" customWidth="1"/>
    <col min="28" max="28" width="63.6171875" style="13" hidden="1" customWidth="1"/>
    <col min="29" max="33" width="7" style="13" customWidth="1"/>
    <col min="34" max="16384" width="8.76171875" style="13"/>
  </cols>
  <sheetData>
    <row r="1" spans="1:28" ht="29.7">
      <c r="A1" s="15" t="s">
        <v>42</v>
      </c>
      <c r="B1" s="9"/>
      <c r="C1" s="9"/>
      <c r="D1" s="9"/>
      <c r="E1" s="9"/>
      <c r="F1" s="9"/>
      <c r="G1" s="9"/>
      <c r="H1" s="9"/>
      <c r="I1" s="9"/>
      <c r="J1" s="9"/>
      <c r="K1" s="9"/>
      <c r="L1" s="9"/>
      <c r="M1" s="9"/>
      <c r="N1" s="9"/>
      <c r="O1" s="9"/>
      <c r="P1" s="9"/>
      <c r="Q1" s="9"/>
      <c r="R1" s="9"/>
      <c r="S1" s="9"/>
      <c r="T1" s="9"/>
      <c r="U1" s="9"/>
      <c r="V1" s="9"/>
      <c r="W1" s="9"/>
    </row>
    <row r="2" spans="1:28" ht="18.3">
      <c r="B2" s="26" t="s">
        <v>24</v>
      </c>
      <c r="J2" s="52" t="s">
        <v>44</v>
      </c>
    </row>
    <row r="3" spans="1:28" ht="21.3">
      <c r="B3" s="26" t="s">
        <v>34</v>
      </c>
    </row>
    <row r="4" spans="1:28">
      <c r="B4" s="14" t="s">
        <v>46</v>
      </c>
    </row>
    <row r="5" spans="1:28">
      <c r="B5" s="14" t="s">
        <v>45</v>
      </c>
    </row>
    <row r="6" spans="1:28" ht="18" thickBot="1"/>
    <row r="7" spans="1:28" ht="19.5" customHeight="1" thickBot="1">
      <c r="E7" s="70" t="s">
        <v>0</v>
      </c>
      <c r="F7" s="72" t="s">
        <v>20</v>
      </c>
      <c r="G7" s="74" t="s">
        <v>19</v>
      </c>
      <c r="H7" s="62" t="s">
        <v>16</v>
      </c>
      <c r="I7" s="63"/>
      <c r="J7" s="63"/>
      <c r="K7" s="63"/>
      <c r="L7" s="63"/>
      <c r="M7" s="64"/>
      <c r="N7" s="65" t="s">
        <v>7</v>
      </c>
      <c r="O7" s="66"/>
      <c r="P7" s="66"/>
      <c r="Q7" s="66"/>
      <c r="R7" s="66"/>
      <c r="S7" s="66"/>
      <c r="T7" s="66"/>
      <c r="U7" s="67"/>
      <c r="V7" s="68" t="s">
        <v>47</v>
      </c>
      <c r="W7" s="68" t="s">
        <v>39</v>
      </c>
    </row>
    <row r="8" spans="1:28" ht="29.1" thickBot="1">
      <c r="B8" s="36" t="s">
        <v>3</v>
      </c>
      <c r="C8" s="35"/>
      <c r="E8" s="71"/>
      <c r="F8" s="73"/>
      <c r="G8" s="73"/>
      <c r="H8" s="16" t="s">
        <v>5</v>
      </c>
      <c r="I8" s="17" t="s">
        <v>4</v>
      </c>
      <c r="J8" s="17" t="s">
        <v>18</v>
      </c>
      <c r="K8" s="17" t="s">
        <v>17</v>
      </c>
      <c r="L8" s="18" t="s">
        <v>35</v>
      </c>
      <c r="M8" s="18" t="s">
        <v>38</v>
      </c>
      <c r="N8" s="19" t="s">
        <v>5</v>
      </c>
      <c r="O8" s="20" t="s">
        <v>4</v>
      </c>
      <c r="P8" s="20" t="s">
        <v>36</v>
      </c>
      <c r="Q8" s="20" t="s">
        <v>22</v>
      </c>
      <c r="R8" s="20" t="s">
        <v>18</v>
      </c>
      <c r="S8" s="20" t="s">
        <v>17</v>
      </c>
      <c r="T8" s="20" t="s">
        <v>35</v>
      </c>
      <c r="U8" s="50" t="s">
        <v>38</v>
      </c>
      <c r="V8" s="69"/>
      <c r="W8" s="69"/>
      <c r="Z8" s="46" t="s">
        <v>12</v>
      </c>
      <c r="AA8" s="46" t="s">
        <v>33</v>
      </c>
    </row>
    <row r="9" spans="1:28" ht="18.3" thickTop="1" thickBot="1">
      <c r="B9" s="6" t="s">
        <v>1</v>
      </c>
      <c r="C9" s="7" t="s">
        <v>2</v>
      </c>
      <c r="E9" s="10" t="s">
        <v>15</v>
      </c>
      <c r="F9" s="21" t="s">
        <v>6</v>
      </c>
      <c r="G9" s="21">
        <v>8</v>
      </c>
      <c r="H9" s="21" t="s">
        <v>10</v>
      </c>
      <c r="I9" s="21" t="s">
        <v>11</v>
      </c>
      <c r="J9" s="21">
        <v>20</v>
      </c>
      <c r="K9" s="21">
        <v>100</v>
      </c>
      <c r="L9" s="48">
        <f>($C$22*G9*J9*K9)/1000</f>
        <v>0</v>
      </c>
      <c r="M9" s="57">
        <f>IFERROR(L9*$AA$16/10^3,"")</f>
        <v>0</v>
      </c>
      <c r="N9" s="21" t="s">
        <v>9</v>
      </c>
      <c r="O9" s="21" t="s">
        <v>8</v>
      </c>
      <c r="P9" s="21" t="s">
        <v>13</v>
      </c>
      <c r="Q9" s="23">
        <f>IFERROR(VLOOKUP(P9,$Z$9:$AA$11,2,FALSE),"")</f>
        <v>0.95</v>
      </c>
      <c r="R9" s="21">
        <v>20</v>
      </c>
      <c r="S9" s="21">
        <v>40</v>
      </c>
      <c r="T9" s="48">
        <f>IFERROR((($C$22*G9*Q9*R9)/1000)*S9,"")</f>
        <v>0</v>
      </c>
      <c r="U9" s="57">
        <f>IFERROR(T9*$AA$16/10^3,"")</f>
        <v>0</v>
      </c>
      <c r="V9" s="75" t="str">
        <f>IFERROR(IF(AND(L9&gt;0,T9&gt;0)=TRUE,L9-T9,""),"")</f>
        <v/>
      </c>
      <c r="W9" s="58" t="str">
        <f>IFERROR(IF(AND(M9&gt;0,U9&gt;0)=TRUE,M9-U9,""),"")</f>
        <v/>
      </c>
      <c r="Z9" s="45" t="s">
        <v>30</v>
      </c>
      <c r="AA9" s="47">
        <v>0.95</v>
      </c>
    </row>
    <row r="10" spans="1:28">
      <c r="B10" s="8">
        <v>4</v>
      </c>
      <c r="C10" s="28"/>
      <c r="E10" s="2">
        <v>1</v>
      </c>
      <c r="F10" s="22"/>
      <c r="G10" s="22"/>
      <c r="H10" s="22"/>
      <c r="I10" s="22"/>
      <c r="J10" s="22"/>
      <c r="K10" s="22"/>
      <c r="L10" s="49">
        <f t="shared" ref="L10" si="0">($C$22*G10*J10*K10)/1000</f>
        <v>0</v>
      </c>
      <c r="M10" s="55">
        <f t="shared" ref="M10:M24" si="1">IFERROR(L10*$AA$16/10^3,"")</f>
        <v>0</v>
      </c>
      <c r="N10" s="22"/>
      <c r="O10" s="22"/>
      <c r="P10" s="24"/>
      <c r="Q10" s="25" t="str">
        <f t="shared" ref="Q10" si="2">IFERROR(VLOOKUP(P10,$Z$9:$AA$11,2,FALSE),"")</f>
        <v/>
      </c>
      <c r="R10" s="22"/>
      <c r="S10" s="22"/>
      <c r="T10" s="49" t="str">
        <f t="shared" ref="T10" si="3">IFERROR((($C$22*G10*Q10*R10)/1000)*S10,"")</f>
        <v/>
      </c>
      <c r="U10" s="55" t="str">
        <f t="shared" ref="U10:U24" si="4">IFERROR(T10*$AA$16/10^3,"")</f>
        <v/>
      </c>
      <c r="V10" s="76" t="str">
        <f t="shared" ref="V10:W10" si="5">IFERROR(IF(AND(L10&gt;0,T10&gt;0)=TRUE,L10-T10,""),"")</f>
        <v/>
      </c>
      <c r="W10" s="56" t="str">
        <f t="shared" si="5"/>
        <v/>
      </c>
      <c r="Z10" s="45" t="s">
        <v>31</v>
      </c>
      <c r="AA10" s="47">
        <v>0.9</v>
      </c>
    </row>
    <row r="11" spans="1:28">
      <c r="B11" s="1">
        <v>5</v>
      </c>
      <c r="C11" s="29"/>
      <c r="E11" s="11">
        <v>2</v>
      </c>
      <c r="F11" s="22"/>
      <c r="G11" s="22"/>
      <c r="H11" s="22"/>
      <c r="I11" s="22"/>
      <c r="J11" s="22"/>
      <c r="K11" s="22"/>
      <c r="L11" s="49">
        <f t="shared" ref="L11:L24" si="6">($C$22*G11*J11*K11)/1000</f>
        <v>0</v>
      </c>
      <c r="M11" s="55">
        <f t="shared" si="1"/>
        <v>0</v>
      </c>
      <c r="N11" s="22"/>
      <c r="O11" s="22"/>
      <c r="P11" s="24"/>
      <c r="Q11" s="25" t="str">
        <f t="shared" ref="Q11:Q24" si="7">IFERROR(VLOOKUP(P11,$Z$9:$AA$11,2,FALSE),"")</f>
        <v/>
      </c>
      <c r="R11" s="22"/>
      <c r="S11" s="22"/>
      <c r="T11" s="49" t="str">
        <f t="shared" ref="T11:T24" si="8">IFERROR((($C$22*G11*Q11*R11)/1000)*S11,"")</f>
        <v/>
      </c>
      <c r="U11" s="55" t="str">
        <f t="shared" si="4"/>
        <v/>
      </c>
      <c r="V11" s="76" t="str">
        <f t="shared" ref="V11:W24" si="9">IFERROR(IF(AND(L11&gt;0,T11&gt;0)=TRUE,L11-T11,""),"")</f>
        <v/>
      </c>
      <c r="W11" s="56" t="str">
        <f t="shared" si="9"/>
        <v/>
      </c>
      <c r="Z11" s="45" t="s">
        <v>32</v>
      </c>
      <c r="AA11" s="47">
        <v>0.95</v>
      </c>
    </row>
    <row r="12" spans="1:28">
      <c r="B12" s="1">
        <v>6</v>
      </c>
      <c r="C12" s="29"/>
      <c r="E12" s="11">
        <v>3</v>
      </c>
      <c r="F12" s="22"/>
      <c r="G12" s="22"/>
      <c r="H12" s="22"/>
      <c r="I12" s="22"/>
      <c r="J12" s="22"/>
      <c r="K12" s="22"/>
      <c r="L12" s="49">
        <f t="shared" si="6"/>
        <v>0</v>
      </c>
      <c r="M12" s="55">
        <f t="shared" si="1"/>
        <v>0</v>
      </c>
      <c r="N12" s="22"/>
      <c r="O12" s="22"/>
      <c r="P12" s="24"/>
      <c r="Q12" s="25" t="str">
        <f t="shared" si="7"/>
        <v/>
      </c>
      <c r="R12" s="22"/>
      <c r="S12" s="22"/>
      <c r="T12" s="49" t="str">
        <f t="shared" si="8"/>
        <v/>
      </c>
      <c r="U12" s="55" t="str">
        <f t="shared" si="4"/>
        <v/>
      </c>
      <c r="V12" s="76" t="str">
        <f t="shared" si="9"/>
        <v/>
      </c>
      <c r="W12" s="56" t="str">
        <f t="shared" si="9"/>
        <v/>
      </c>
    </row>
    <row r="13" spans="1:28" ht="18" thickBot="1">
      <c r="B13" s="1">
        <v>7</v>
      </c>
      <c r="C13" s="29"/>
      <c r="E13" s="11">
        <v>4</v>
      </c>
      <c r="F13" s="22"/>
      <c r="G13" s="22"/>
      <c r="H13" s="22"/>
      <c r="I13" s="22"/>
      <c r="J13" s="22"/>
      <c r="K13" s="22"/>
      <c r="L13" s="49">
        <f t="shared" si="6"/>
        <v>0</v>
      </c>
      <c r="M13" s="55">
        <f t="shared" si="1"/>
        <v>0</v>
      </c>
      <c r="N13" s="22"/>
      <c r="O13" s="22"/>
      <c r="P13" s="24"/>
      <c r="Q13" s="25" t="str">
        <f t="shared" si="7"/>
        <v/>
      </c>
      <c r="R13" s="22"/>
      <c r="S13" s="22"/>
      <c r="T13" s="49" t="str">
        <f t="shared" si="8"/>
        <v/>
      </c>
      <c r="U13" s="55" t="str">
        <f t="shared" si="4"/>
        <v/>
      </c>
      <c r="V13" s="76" t="str">
        <f t="shared" si="9"/>
        <v/>
      </c>
      <c r="W13" s="56" t="str">
        <f t="shared" si="9"/>
        <v/>
      </c>
      <c r="Z13" s="37" t="s">
        <v>21</v>
      </c>
    </row>
    <row r="14" spans="1:28" ht="18" thickBot="1">
      <c r="B14" s="1">
        <v>8</v>
      </c>
      <c r="C14" s="29"/>
      <c r="E14" s="11">
        <v>5</v>
      </c>
      <c r="F14" s="22"/>
      <c r="G14" s="22"/>
      <c r="H14" s="22"/>
      <c r="I14" s="22"/>
      <c r="J14" s="22"/>
      <c r="K14" s="22"/>
      <c r="L14" s="49">
        <f t="shared" si="6"/>
        <v>0</v>
      </c>
      <c r="M14" s="55">
        <f t="shared" si="1"/>
        <v>0</v>
      </c>
      <c r="N14" s="22"/>
      <c r="O14" s="22"/>
      <c r="P14" s="24"/>
      <c r="Q14" s="25" t="str">
        <f t="shared" si="7"/>
        <v/>
      </c>
      <c r="R14" s="22"/>
      <c r="S14" s="22"/>
      <c r="T14" s="49" t="str">
        <f t="shared" si="8"/>
        <v/>
      </c>
      <c r="U14" s="55" t="str">
        <f t="shared" si="4"/>
        <v/>
      </c>
      <c r="V14" s="76" t="str">
        <f t="shared" si="9"/>
        <v/>
      </c>
      <c r="W14" s="56" t="str">
        <f t="shared" si="9"/>
        <v/>
      </c>
      <c r="Z14" s="38" t="s">
        <v>28</v>
      </c>
      <c r="AA14" s="38" t="s">
        <v>23</v>
      </c>
      <c r="AB14" s="39" t="s">
        <v>26</v>
      </c>
    </row>
    <row r="15" spans="1:28" ht="18.3" thickTop="1" thickBot="1">
      <c r="B15" s="1">
        <v>9</v>
      </c>
      <c r="C15" s="29"/>
      <c r="E15" s="11">
        <v>6</v>
      </c>
      <c r="F15" s="22"/>
      <c r="G15" s="22"/>
      <c r="H15" s="22"/>
      <c r="I15" s="22"/>
      <c r="J15" s="22"/>
      <c r="K15" s="22"/>
      <c r="L15" s="49">
        <f t="shared" si="6"/>
        <v>0</v>
      </c>
      <c r="M15" s="55">
        <f t="shared" si="1"/>
        <v>0</v>
      </c>
      <c r="N15" s="22"/>
      <c r="O15" s="22"/>
      <c r="P15" s="24"/>
      <c r="Q15" s="25" t="str">
        <f t="shared" si="7"/>
        <v/>
      </c>
      <c r="R15" s="22"/>
      <c r="S15" s="22"/>
      <c r="T15" s="49" t="str">
        <f t="shared" si="8"/>
        <v/>
      </c>
      <c r="U15" s="55" t="str">
        <f t="shared" si="4"/>
        <v/>
      </c>
      <c r="V15" s="76" t="str">
        <f t="shared" si="9"/>
        <v/>
      </c>
      <c r="W15" s="56" t="str">
        <f t="shared" si="9"/>
        <v/>
      </c>
      <c r="Z15" s="40" t="s">
        <v>37</v>
      </c>
      <c r="AA15" s="41">
        <v>15</v>
      </c>
      <c r="AB15" s="42" t="s">
        <v>27</v>
      </c>
    </row>
    <row r="16" spans="1:28" ht="18" thickBot="1">
      <c r="B16" s="1">
        <v>10</v>
      </c>
      <c r="C16" s="29"/>
      <c r="E16" s="11">
        <v>7</v>
      </c>
      <c r="F16" s="22"/>
      <c r="G16" s="22"/>
      <c r="H16" s="22"/>
      <c r="I16" s="22"/>
      <c r="J16" s="22"/>
      <c r="K16" s="22"/>
      <c r="L16" s="49">
        <f t="shared" si="6"/>
        <v>0</v>
      </c>
      <c r="M16" s="55">
        <f t="shared" si="1"/>
        <v>0</v>
      </c>
      <c r="N16" s="22"/>
      <c r="O16" s="22"/>
      <c r="P16" s="24"/>
      <c r="Q16" s="25" t="str">
        <f t="shared" si="7"/>
        <v/>
      </c>
      <c r="R16" s="22"/>
      <c r="S16" s="22"/>
      <c r="T16" s="49" t="str">
        <f t="shared" si="8"/>
        <v/>
      </c>
      <c r="U16" s="55" t="str">
        <f t="shared" si="4"/>
        <v/>
      </c>
      <c r="V16" s="76" t="str">
        <f t="shared" si="9"/>
        <v/>
      </c>
      <c r="W16" s="56" t="str">
        <f t="shared" si="9"/>
        <v/>
      </c>
      <c r="Z16" s="43" t="s">
        <v>29</v>
      </c>
      <c r="AA16" s="51">
        <v>0.42199999999999999</v>
      </c>
      <c r="AB16" s="44" t="s">
        <v>43</v>
      </c>
    </row>
    <row r="17" spans="2:23">
      <c r="B17" s="1">
        <v>11</v>
      </c>
      <c r="C17" s="29"/>
      <c r="E17" s="11">
        <v>8</v>
      </c>
      <c r="F17" s="22"/>
      <c r="G17" s="22"/>
      <c r="H17" s="22"/>
      <c r="I17" s="22"/>
      <c r="J17" s="22"/>
      <c r="K17" s="22"/>
      <c r="L17" s="49">
        <f t="shared" si="6"/>
        <v>0</v>
      </c>
      <c r="M17" s="55">
        <f t="shared" si="1"/>
        <v>0</v>
      </c>
      <c r="N17" s="22"/>
      <c r="O17" s="22"/>
      <c r="P17" s="24"/>
      <c r="Q17" s="25" t="str">
        <f t="shared" si="7"/>
        <v/>
      </c>
      <c r="R17" s="22"/>
      <c r="S17" s="22"/>
      <c r="T17" s="49" t="str">
        <f t="shared" si="8"/>
        <v/>
      </c>
      <c r="U17" s="55" t="str">
        <f t="shared" si="4"/>
        <v/>
      </c>
      <c r="V17" s="76" t="str">
        <f t="shared" si="9"/>
        <v/>
      </c>
      <c r="W17" s="56" t="str">
        <f t="shared" si="9"/>
        <v/>
      </c>
    </row>
    <row r="18" spans="2:23" ht="18" thickBot="1">
      <c r="B18" s="3">
        <v>12</v>
      </c>
      <c r="C18" s="30"/>
      <c r="E18" s="11">
        <v>9</v>
      </c>
      <c r="F18" s="22"/>
      <c r="G18" s="22"/>
      <c r="H18" s="22"/>
      <c r="I18" s="22"/>
      <c r="J18" s="22"/>
      <c r="K18" s="22"/>
      <c r="L18" s="49">
        <f t="shared" si="6"/>
        <v>0</v>
      </c>
      <c r="M18" s="55">
        <f t="shared" si="1"/>
        <v>0</v>
      </c>
      <c r="N18" s="22"/>
      <c r="O18" s="22"/>
      <c r="P18" s="24"/>
      <c r="Q18" s="25" t="str">
        <f t="shared" si="7"/>
        <v/>
      </c>
      <c r="R18" s="22"/>
      <c r="S18" s="22"/>
      <c r="T18" s="49" t="str">
        <f t="shared" si="8"/>
        <v/>
      </c>
      <c r="U18" s="55" t="str">
        <f t="shared" si="4"/>
        <v/>
      </c>
      <c r="V18" s="76" t="str">
        <f t="shared" si="9"/>
        <v/>
      </c>
      <c r="W18" s="56" t="str">
        <f t="shared" si="9"/>
        <v/>
      </c>
    </row>
    <row r="19" spans="2:23" ht="18" thickTop="1">
      <c r="B19" s="4">
        <v>1</v>
      </c>
      <c r="C19" s="31"/>
      <c r="E19" s="11">
        <v>10</v>
      </c>
      <c r="F19" s="22"/>
      <c r="G19" s="22"/>
      <c r="H19" s="22"/>
      <c r="I19" s="22"/>
      <c r="J19" s="22"/>
      <c r="K19" s="22"/>
      <c r="L19" s="49">
        <f t="shared" si="6"/>
        <v>0</v>
      </c>
      <c r="M19" s="55">
        <f t="shared" si="1"/>
        <v>0</v>
      </c>
      <c r="N19" s="22"/>
      <c r="O19" s="22"/>
      <c r="P19" s="24"/>
      <c r="Q19" s="25" t="str">
        <f t="shared" si="7"/>
        <v/>
      </c>
      <c r="R19" s="22"/>
      <c r="S19" s="22"/>
      <c r="T19" s="49" t="str">
        <f t="shared" si="8"/>
        <v/>
      </c>
      <c r="U19" s="55" t="str">
        <f t="shared" si="4"/>
        <v/>
      </c>
      <c r="V19" s="76" t="str">
        <f t="shared" si="9"/>
        <v/>
      </c>
      <c r="W19" s="56" t="str">
        <f t="shared" si="9"/>
        <v/>
      </c>
    </row>
    <row r="20" spans="2:23">
      <c r="B20" s="1">
        <v>2</v>
      </c>
      <c r="C20" s="29"/>
      <c r="E20" s="11">
        <v>11</v>
      </c>
      <c r="F20" s="22"/>
      <c r="G20" s="22"/>
      <c r="H20" s="22"/>
      <c r="I20" s="22"/>
      <c r="J20" s="22"/>
      <c r="K20" s="22"/>
      <c r="L20" s="49">
        <f t="shared" si="6"/>
        <v>0</v>
      </c>
      <c r="M20" s="55">
        <f t="shared" si="1"/>
        <v>0</v>
      </c>
      <c r="N20" s="22"/>
      <c r="O20" s="22"/>
      <c r="P20" s="24"/>
      <c r="Q20" s="25" t="str">
        <f t="shared" si="7"/>
        <v/>
      </c>
      <c r="R20" s="22"/>
      <c r="S20" s="22"/>
      <c r="T20" s="49" t="str">
        <f t="shared" si="8"/>
        <v/>
      </c>
      <c r="U20" s="55" t="str">
        <f t="shared" si="4"/>
        <v/>
      </c>
      <c r="V20" s="76" t="str">
        <f t="shared" si="9"/>
        <v/>
      </c>
      <c r="W20" s="56" t="str">
        <f t="shared" si="9"/>
        <v/>
      </c>
    </row>
    <row r="21" spans="2:23" ht="18" thickBot="1">
      <c r="B21" s="5">
        <v>3</v>
      </c>
      <c r="C21" s="32"/>
      <c r="E21" s="11">
        <v>12</v>
      </c>
      <c r="F21" s="22"/>
      <c r="G21" s="22"/>
      <c r="H21" s="22"/>
      <c r="I21" s="22"/>
      <c r="J21" s="22"/>
      <c r="K21" s="22"/>
      <c r="L21" s="49">
        <f t="shared" si="6"/>
        <v>0</v>
      </c>
      <c r="M21" s="55">
        <f t="shared" si="1"/>
        <v>0</v>
      </c>
      <c r="N21" s="22"/>
      <c r="O21" s="22"/>
      <c r="P21" s="24"/>
      <c r="Q21" s="25" t="str">
        <f t="shared" si="7"/>
        <v/>
      </c>
      <c r="R21" s="22"/>
      <c r="S21" s="22"/>
      <c r="T21" s="49" t="str">
        <f t="shared" si="8"/>
        <v/>
      </c>
      <c r="U21" s="55" t="str">
        <f t="shared" si="4"/>
        <v/>
      </c>
      <c r="V21" s="76" t="str">
        <f t="shared" si="9"/>
        <v/>
      </c>
      <c r="W21" s="56" t="str">
        <f t="shared" si="9"/>
        <v/>
      </c>
    </row>
    <row r="22" spans="2:23" ht="18" thickBot="1">
      <c r="B22" s="33" t="s">
        <v>14</v>
      </c>
      <c r="C22" s="34">
        <f>SUM(C10:C21)</f>
        <v>0</v>
      </c>
      <c r="E22" s="11">
        <v>13</v>
      </c>
      <c r="F22" s="22"/>
      <c r="G22" s="22"/>
      <c r="H22" s="22"/>
      <c r="I22" s="22"/>
      <c r="J22" s="22"/>
      <c r="K22" s="22"/>
      <c r="L22" s="49">
        <f t="shared" si="6"/>
        <v>0</v>
      </c>
      <c r="M22" s="55">
        <f t="shared" si="1"/>
        <v>0</v>
      </c>
      <c r="N22" s="22"/>
      <c r="O22" s="22"/>
      <c r="P22" s="24"/>
      <c r="Q22" s="25" t="str">
        <f t="shared" si="7"/>
        <v/>
      </c>
      <c r="R22" s="22"/>
      <c r="S22" s="22"/>
      <c r="T22" s="49" t="str">
        <f t="shared" si="8"/>
        <v/>
      </c>
      <c r="U22" s="55" t="str">
        <f t="shared" si="4"/>
        <v/>
      </c>
      <c r="V22" s="76" t="str">
        <f t="shared" si="9"/>
        <v/>
      </c>
      <c r="W22" s="56" t="str">
        <f t="shared" si="9"/>
        <v/>
      </c>
    </row>
    <row r="23" spans="2:23">
      <c r="E23" s="11">
        <v>14</v>
      </c>
      <c r="F23" s="22"/>
      <c r="G23" s="22"/>
      <c r="H23" s="22"/>
      <c r="I23" s="22"/>
      <c r="J23" s="22"/>
      <c r="K23" s="22"/>
      <c r="L23" s="49">
        <f t="shared" si="6"/>
        <v>0</v>
      </c>
      <c r="M23" s="55">
        <f t="shared" si="1"/>
        <v>0</v>
      </c>
      <c r="N23" s="22"/>
      <c r="O23" s="22"/>
      <c r="P23" s="24"/>
      <c r="Q23" s="25" t="str">
        <f t="shared" si="7"/>
        <v/>
      </c>
      <c r="R23" s="22"/>
      <c r="S23" s="22"/>
      <c r="T23" s="49" t="str">
        <f t="shared" si="8"/>
        <v/>
      </c>
      <c r="U23" s="55" t="str">
        <f t="shared" si="4"/>
        <v/>
      </c>
      <c r="V23" s="76" t="str">
        <f t="shared" si="9"/>
        <v/>
      </c>
      <c r="W23" s="56" t="str">
        <f t="shared" si="9"/>
        <v/>
      </c>
    </row>
    <row r="24" spans="2:23" ht="18" thickBot="1">
      <c r="E24" s="12">
        <v>15</v>
      </c>
      <c r="F24" s="22"/>
      <c r="G24" s="22"/>
      <c r="H24" s="22"/>
      <c r="I24" s="22"/>
      <c r="J24" s="22"/>
      <c r="K24" s="22"/>
      <c r="L24" s="49">
        <f t="shared" si="6"/>
        <v>0</v>
      </c>
      <c r="M24" s="55">
        <f t="shared" si="1"/>
        <v>0</v>
      </c>
      <c r="N24" s="22"/>
      <c r="O24" s="22"/>
      <c r="P24" s="24"/>
      <c r="Q24" s="25" t="str">
        <f t="shared" si="7"/>
        <v/>
      </c>
      <c r="R24" s="22"/>
      <c r="S24" s="22"/>
      <c r="T24" s="49" t="str">
        <f t="shared" si="8"/>
        <v/>
      </c>
      <c r="U24" s="55" t="str">
        <f t="shared" si="4"/>
        <v/>
      </c>
      <c r="V24" s="76" t="str">
        <f t="shared" si="9"/>
        <v/>
      </c>
      <c r="W24" s="56" t="str">
        <f t="shared" si="9"/>
        <v/>
      </c>
    </row>
    <row r="25" spans="2:23" ht="18.3">
      <c r="T25" s="27"/>
      <c r="U25" s="27"/>
      <c r="V25" s="27"/>
      <c r="W25" s="27"/>
    </row>
    <row r="26" spans="2:23" ht="18.600000000000001" thickBot="1">
      <c r="B26" s="36" t="s">
        <v>25</v>
      </c>
      <c r="T26" s="27"/>
      <c r="U26" s="27"/>
      <c r="V26" s="27"/>
      <c r="W26" s="27"/>
    </row>
    <row r="27" spans="2:23" ht="18.600000000000001" thickBot="1">
      <c r="B27" s="59" t="s">
        <v>48</v>
      </c>
      <c r="C27" s="60"/>
      <c r="D27" s="60"/>
      <c r="E27" s="60"/>
      <c r="F27" s="60"/>
      <c r="G27" s="77">
        <f>SUM(V10:V24)</f>
        <v>0</v>
      </c>
      <c r="T27" s="27"/>
      <c r="U27" s="27"/>
      <c r="V27" s="27"/>
      <c r="W27" s="27"/>
    </row>
    <row r="28" spans="2:23" ht="18.600000000000001" thickBot="1">
      <c r="B28" s="59" t="s">
        <v>49</v>
      </c>
      <c r="C28" s="60"/>
      <c r="D28" s="60"/>
      <c r="E28" s="60"/>
      <c r="F28" s="60"/>
      <c r="G28" s="78">
        <f>G27*$AA$15</f>
        <v>0</v>
      </c>
      <c r="T28" s="27"/>
      <c r="U28" s="27"/>
      <c r="V28" s="27"/>
      <c r="W28" s="27"/>
    </row>
    <row r="29" spans="2:23" ht="18.899999999999999" thickTop="1" thickBot="1">
      <c r="B29" s="59" t="s">
        <v>40</v>
      </c>
      <c r="C29" s="60"/>
      <c r="D29" s="60"/>
      <c r="E29" s="60"/>
      <c r="F29" s="61"/>
      <c r="G29" s="53">
        <f>SUM(W10:W24)</f>
        <v>0</v>
      </c>
    </row>
    <row r="30" spans="2:23" ht="18.899999999999999" thickTop="1" thickBot="1">
      <c r="B30" s="59" t="s">
        <v>41</v>
      </c>
      <c r="C30" s="60"/>
      <c r="D30" s="60"/>
      <c r="E30" s="60"/>
      <c r="F30" s="60"/>
      <c r="G30" s="54">
        <f>G29*$AA$15</f>
        <v>0</v>
      </c>
    </row>
  </sheetData>
  <sheetProtection algorithmName="SHA-512" hashValue="c0q4bIWPzhjjfwuztM7PWtT2bgmQvXT4z7YiffsXVeaoPlNffmL7wBwcl1u8aLdDROlTiFQpzSy2wxEifC4Sow==" saltValue="rTCFkQTLqWmeTw77aXiV7A==" spinCount="100000" sheet="1" objects="1" scenarios="1"/>
  <mergeCells count="11">
    <mergeCell ref="B29:F29"/>
    <mergeCell ref="B30:F30"/>
    <mergeCell ref="H7:M7"/>
    <mergeCell ref="N7:U7"/>
    <mergeCell ref="W7:W8"/>
    <mergeCell ref="E7:E8"/>
    <mergeCell ref="F7:F8"/>
    <mergeCell ref="G7:G8"/>
    <mergeCell ref="V7:V8"/>
    <mergeCell ref="B27:F27"/>
    <mergeCell ref="B28:F28"/>
  </mergeCells>
  <phoneticPr fontId="2"/>
  <dataValidations count="1">
    <dataValidation type="list" allowBlank="1" showInputMessage="1" showErrorMessage="1" sqref="P9:P24" xr:uid="{188132EC-B9FD-4B0A-B4ED-025B7BDF06F5}">
      <formula1>$Z$9:$Z$11</formula1>
    </dataValidation>
  </dataValidations>
  <pageMargins left="0.25" right="0.25" top="0.75" bottom="0.75" header="0.3" footer="0.3"/>
  <pageSetup paperSize="9"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照明</vt:lpstr>
      <vt:lpstr>照明!Print_Area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tanch309</dc:creator>
  <cp:lastModifiedBy>Yuki Ochi</cp:lastModifiedBy>
  <cp:lastPrinted>2023-07-07T02:24:20Z</cp:lastPrinted>
  <dcterms:created xsi:type="dcterms:W3CDTF">2015-06-05T18:19:34Z</dcterms:created>
  <dcterms:modified xsi:type="dcterms:W3CDTF">2025-04-28T06:50:46Z</dcterms:modified>
</cp:coreProperties>
</file>