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5年度\250007_R7-京都市脱炭素先行地域(京都市)\01_CO2排出削減量計算書\"/>
    </mc:Choice>
  </mc:AlternateContent>
  <xr:revisionPtr revIDLastSave="0" documentId="13_ncr:1_{3C81DF02-8417-4885-B34C-03DBBC5F528F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蓄電池" sheetId="6" r:id="rId1"/>
  </sheets>
  <definedNames>
    <definedName name="_xlnm.Print_Area" localSheetId="0">蓄電池!$A$1:$N$26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" l="1"/>
  <c r="J6" i="6" l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H7" i="6"/>
  <c r="J7" i="6" s="1"/>
  <c r="K9" i="6" l="1"/>
  <c r="L9" i="6" s="1"/>
  <c r="M9" i="6" s="1"/>
  <c r="K11" i="6"/>
  <c r="L11" i="6" s="1"/>
  <c r="M11" i="6" s="1"/>
  <c r="K13" i="6"/>
  <c r="L13" i="6" s="1"/>
  <c r="M13" i="6" s="1"/>
  <c r="K14" i="6"/>
  <c r="L14" i="6" s="1"/>
  <c r="M14" i="6" s="1"/>
  <c r="K16" i="6"/>
  <c r="L16" i="6" s="1"/>
  <c r="M16" i="6" s="1"/>
  <c r="K17" i="6"/>
  <c r="L17" i="6" s="1"/>
  <c r="M17" i="6" s="1"/>
  <c r="K18" i="6"/>
  <c r="L18" i="6" s="1"/>
  <c r="M18" i="6" s="1"/>
  <c r="K19" i="6"/>
  <c r="L19" i="6" s="1"/>
  <c r="M19" i="6" s="1"/>
  <c r="K6" i="6"/>
  <c r="L6" i="6" s="1"/>
  <c r="M6" i="6" s="1"/>
  <c r="K8" i="6"/>
  <c r="L8" i="6" s="1"/>
  <c r="M8" i="6" s="1"/>
  <c r="K10" i="6"/>
  <c r="L10" i="6" s="1"/>
  <c r="M10" i="6" s="1"/>
  <c r="K12" i="6"/>
  <c r="L12" i="6" s="1"/>
  <c r="M12" i="6" s="1"/>
  <c r="K15" i="6"/>
  <c r="L15" i="6" s="1"/>
  <c r="M15" i="6" s="1"/>
  <c r="K20" i="6"/>
  <c r="L20" i="6" s="1"/>
  <c r="M20" i="6" s="1"/>
  <c r="K21" i="6"/>
  <c r="L21" i="6" s="1"/>
  <c r="M21" i="6" s="1"/>
  <c r="K7" i="6"/>
  <c r="L7" i="6" s="1"/>
  <c r="M7" i="6" s="1"/>
  <c r="E24" i="6" l="1"/>
  <c r="E25" i="6" s="1"/>
</calcChain>
</file>

<file path=xl/sharedStrings.xml><?xml version="1.0" encoding="utf-8"?>
<sst xmlns="http://schemas.openxmlformats.org/spreadsheetml/2006/main" count="33" uniqueCount="33">
  <si>
    <t>NO.</t>
    <phoneticPr fontId="3"/>
  </si>
  <si>
    <t>事務所１</t>
    <rPh sb="0" eb="2">
      <t>ジム</t>
    </rPh>
    <rPh sb="2" eb="3">
      <t>ショ</t>
    </rPh>
    <phoneticPr fontId="2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</si>
  <si>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</si>
  <si>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</si>
  <si>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CO2排出係数[kg-CO2/kWh]</t>
    <rPh sb="3" eb="5">
      <t>ハイシュツ</t>
    </rPh>
    <rPh sb="5" eb="6">
      <t>ガカリ</t>
    </rPh>
    <phoneticPr fontId="3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</si>
  <si>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</si>
  <si>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</si>
  <si>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</si>
  <si>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</si>
  <si>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</si>
  <si>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</si>
  <si>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</si>
  <si>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</si>
  <si>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蓄電池メーカー</t>
    <rPh sb="0" eb="3">
      <t>チクデンチ</t>
    </rPh>
    <phoneticPr fontId="2"/>
  </si>
  <si>
    <t>蓄電池型番</t>
    <rPh sb="0" eb="3">
      <t>チクデンチ</t>
    </rPh>
    <phoneticPr fontId="2"/>
  </si>
  <si>
    <t>太陽光発電の設備利用率[%]</t>
    <rPh sb="0" eb="5">
      <t>タイヨウコウハツデン</t>
    </rPh>
    <rPh sb="6" eb="8">
      <t>セツビ</t>
    </rPh>
    <rPh sb="8" eb="11">
      <t>リヨウリツ</t>
    </rPh>
    <phoneticPr fontId="3"/>
  </si>
  <si>
    <t>太陽光発電の1日
あたり余剰電力量
[kWh/日]</t>
    <rPh sb="0" eb="3">
      <t>タイヨウコウ</t>
    </rPh>
    <rPh sb="3" eb="5">
      <t>ハツデン</t>
    </rPh>
    <rPh sb="7" eb="8">
      <t>ニチ</t>
    </rPh>
    <rPh sb="12" eb="14">
      <t>ヨジョウ</t>
    </rPh>
    <rPh sb="14" eb="16">
      <t>デンリョク</t>
    </rPh>
    <rPh sb="16" eb="17">
      <t>リョウ</t>
    </rPh>
    <rPh sb="23" eb="24">
      <t>ニチ</t>
    </rPh>
    <phoneticPr fontId="2"/>
  </si>
  <si>
    <t>太陽光発電の
1日あたり発電量
[kWh/日]</t>
    <rPh sb="0" eb="3">
      <t>タイヨウコウ</t>
    </rPh>
    <rPh sb="3" eb="5">
      <t>ハツデン</t>
    </rPh>
    <rPh sb="8" eb="9">
      <t>ニチ</t>
    </rPh>
    <rPh sb="12" eb="14">
      <t>ハツデン</t>
    </rPh>
    <rPh sb="14" eb="15">
      <t>リョウ</t>
    </rPh>
    <rPh sb="21" eb="22">
      <t>ニチ</t>
    </rPh>
    <phoneticPr fontId="2"/>
  </si>
  <si>
    <t>余剰電力の
1日当たり蓄電量
[kWh/日]</t>
    <rPh sb="0" eb="2">
      <t>ヨジョウ</t>
    </rPh>
    <rPh sb="2" eb="4">
      <t>デンリョク</t>
    </rPh>
    <rPh sb="7" eb="9">
      <t>ニチア</t>
    </rPh>
    <rPh sb="11" eb="13">
      <t>チクデン</t>
    </rPh>
    <rPh sb="13" eb="14">
      <t>リョウ</t>
    </rPh>
    <rPh sb="20" eb="21">
      <t>ニチ</t>
    </rPh>
    <phoneticPr fontId="2"/>
  </si>
  <si>
    <t>1日当たり
CO2排出削減量
[kg-CO2/日]</t>
    <rPh sb="1" eb="3">
      <t>ニチア</t>
    </rPh>
    <rPh sb="9" eb="11">
      <t>ハイシュツ</t>
    </rPh>
    <rPh sb="11" eb="13">
      <t>サクゲン</t>
    </rPh>
    <rPh sb="13" eb="14">
      <t>リョウ</t>
    </rPh>
    <rPh sb="23" eb="24">
      <t>ニチ</t>
    </rPh>
    <phoneticPr fontId="2"/>
  </si>
  <si>
    <t>蓄電池の耐用年数[年]</t>
    <rPh sb="0" eb="3">
      <t>チクデンチ</t>
    </rPh>
    <rPh sb="4" eb="8">
      <t>タイヨウネンスウ</t>
    </rPh>
    <rPh sb="9" eb="10">
      <t>ネン</t>
    </rPh>
    <phoneticPr fontId="3"/>
  </si>
  <si>
    <t>太陽光発電の
自家消費率
[%]</t>
    <rPh sb="0" eb="3">
      <t>タイヨウコウ</t>
    </rPh>
    <rPh sb="3" eb="5">
      <t>ハツデン</t>
    </rPh>
    <rPh sb="7" eb="12">
      <t>ジカショウヒリツ</t>
    </rPh>
    <phoneticPr fontId="2"/>
  </si>
  <si>
    <t>ABC-12</t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</si>
  <si>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</si>
  <si>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太陽光発電の
発電出力
[kW]</t>
    <rPh sb="0" eb="5">
      <t>タイヨウコ</t>
    </rPh>
    <rPh sb="7" eb="11">
      <t>ハツデンシュツリョク</t>
    </rPh>
    <phoneticPr fontId="2"/>
  </si>
  <si>
    <t>蓄電容量
[kWh]</t>
    <rPh sb="0" eb="2">
      <t>チクデン</t>
    </rPh>
    <rPh sb="2" eb="4">
      <t>ヨウリョウ</t>
    </rPh>
    <phoneticPr fontId="2"/>
  </si>
  <si>
    <t>年間
CO2排出削減量
[t-CO2/年]</t>
    <rPh sb="0" eb="2">
      <t>ネンカン</t>
    </rPh>
    <rPh sb="6" eb="8">
      <t>ハイシュツ</t>
    </rPh>
    <rPh sb="8" eb="10">
      <t>サクゲン</t>
    </rPh>
    <rPh sb="10" eb="11">
      <t>リョウ</t>
    </rPh>
    <rPh sb="19" eb="20">
      <t>ネン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</si>
  <si>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</si>
  <si>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累積総CO2排出削減量[t-CO2]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</si>
  <si>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r>
      <t>蓄電池導入に係るCO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排出削減量計算書（令和7年度）Ver.1.0</t>
    </r>
    <rPh sb="0" eb="3">
      <t>チクデンチ</t>
    </rPh>
    <rPh sb="3" eb="5">
      <t>ドウニュウ</t>
    </rPh>
    <rPh sb="6" eb="7">
      <t>カカ</t>
    </rPh>
    <rPh sb="14" eb="16">
      <t>ハイシュツ</t>
    </rPh>
    <rPh sb="18" eb="19">
      <t>リョウ</t>
    </rPh>
    <rPh sb="20" eb="22">
      <t>レイワ</t>
    </rPh>
    <rPh sb="23" eb="25">
      <t>ネンド</t>
    </rPh>
    <phoneticPr fontId="2"/>
  </si>
  <si>
    <t>温室効果ガス排出量算定・報告・公表制度の電気事業者別排出係数（令和7年提出用）における代替値</t>
    <rPh sb="31" eb="33">
      <t>レイワ</t>
    </rPh>
    <rPh sb="34" eb="35">
      <t>ネン</t>
    </rPh>
    <rPh sb="35" eb="38">
      <t>テイシュツヨウ</t>
    </rPh>
    <rPh sb="43" eb="46">
      <t>ダイタイチ</t>
    </rPh>
    <phoneticPr fontId="2"/>
  </si>
  <si>
    <t>「令和７年度以降の調達価格等に関する意見」における住宅用太陽光発電の想定値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</si>
  <si>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更新日：2025/5/1</t>
    <rPh sb="0" eb="3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</si>
</sst>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;[Red]\-#,##0.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178" fontId="8" fillId="4" borderId="4" xfId="1" applyNumberFormat="1" applyFont="1" applyFill="1" applyBorder="1" applyAlignment="1" applyProtection="1">
      <alignment vertical="center" shrinkToFit="1"/>
      <protection locked="0"/>
    </xf>
    <xf numFmtId="178" fontId="8" fillId="4" borderId="4" xfId="1" applyNumberFormat="1" applyFont="1" applyFill="1" applyBorder="1" applyAlignment="1">
      <alignment vertical="center" shrinkToFit="1"/>
    </xf>
    <xf numFmtId="178" fontId="5" fillId="2" borderId="2" xfId="1" applyNumberFormat="1" applyFont="1" applyFill="1" applyBorder="1" applyAlignment="1" applyProtection="1">
      <alignment vertical="center" shrinkToFit="1"/>
      <protection locked="0"/>
    </xf>
    <xf numFmtId="178" fontId="5" fillId="3" borderId="4" xfId="1" applyNumberFormat="1" applyFont="1" applyFill="1" applyBorder="1" applyAlignment="1">
      <alignment vertical="center" shrinkToFit="1"/>
    </xf>
    <xf numFmtId="178" fontId="5" fillId="3" borderId="11" xfId="1" applyNumberFormat="1" applyFont="1" applyFill="1" applyBorder="1" applyAlignment="1">
      <alignment vertical="center" shrinkToFit="1"/>
    </xf>
    <xf numFmtId="178" fontId="5" fillId="3" borderId="3" xfId="1" applyNumberFormat="1" applyFont="1" applyFill="1" applyBorder="1" applyAlignment="1">
      <alignment vertical="center" shrinkToFit="1"/>
    </xf>
    <xf numFmtId="9" fontId="8" fillId="4" borderId="4" xfId="3" applyFont="1" applyFill="1" applyBorder="1" applyAlignment="1" applyProtection="1">
      <alignment vertical="center" shrinkToFit="1"/>
    </xf>
    <xf numFmtId="176" fontId="11" fillId="3" borderId="1" xfId="0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38" fontId="11" fillId="3" borderId="6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178" fontId="5" fillId="2" borderId="2" xfId="1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178" fontId="5" fillId="2" borderId="10" xfId="1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78" fontId="5" fillId="2" borderId="3" xfId="1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3" borderId="14" xfId="1" applyFont="1" applyFill="1" applyBorder="1" applyAlignment="1">
      <alignment vertical="center"/>
    </xf>
    <xf numFmtId="38" fontId="11" fillId="3" borderId="14" xfId="1" applyFont="1" applyFill="1" applyBorder="1" applyAlignment="1">
      <alignment vertical="center" shrinkToFit="1"/>
    </xf>
    <xf numFmtId="0" fontId="7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40" fontId="12" fillId="3" borderId="12" xfId="1" applyNumberFormat="1" applyFont="1" applyFill="1" applyBorder="1" applyAlignment="1">
      <alignment vertical="center"/>
    </xf>
    <xf numFmtId="40" fontId="14" fillId="3" borderId="13" xfId="1" applyNumberFormat="1" applyFont="1" applyFill="1" applyBorder="1" applyAlignment="1">
      <alignment vertical="center"/>
    </xf>
    <xf numFmtId="9" fontId="5" fillId="2" borderId="4" xfId="3" applyFont="1" applyFill="1" applyBorder="1" applyAlignment="1" applyProtection="1">
      <alignment vertical="center" shrinkToFit="1"/>
      <protection locked="0"/>
    </xf>
    <xf numFmtId="9" fontId="5" fillId="2" borderId="11" xfId="3" applyFont="1" applyFill="1" applyBorder="1" applyAlignment="1" applyProtection="1">
      <alignment vertical="center" shrinkToFit="1"/>
      <protection locked="0"/>
    </xf>
    <xf numFmtId="9" fontId="5" fillId="2" borderId="3" xfId="3" applyFont="1" applyFill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0" xfId="0" applyFont="1" applyAlignment="1">
      <alignment horizontal="right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R28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140625" style="27" customWidth="1"/>
    <col min="2" max="2" width="5.85546875" style="27" customWidth="1"/>
    <col min="3" max="3" width="15.234375" style="27" customWidth="1"/>
    <col min="4" max="5" width="18.234375" style="27" customWidth="1"/>
    <col min="6" max="7" width="11.90234375" style="27" customWidth="1"/>
    <col min="8" max="8" width="15.234375" style="27" customWidth="1"/>
    <col min="9" max="9" width="11.90234375" style="27" customWidth="1"/>
    <col min="10" max="13" width="15.234375" style="27" customWidth="1"/>
    <col min="14" max="14" width="3.140625" style="27" customWidth="1"/>
    <col min="15" max="15" width="8.76171875" style="27" customWidth="1"/>
    <col min="16" max="16" width="25.28515625" style="27" hidden="1" customWidth="1"/>
    <col min="17" max="17" width="7.85546875" style="27" hidden="1" customWidth="1"/>
    <col min="18" max="18" width="63.6171875" style="27" hidden="1" customWidth="1"/>
    <col min="19" max="16384" width="8.76171875" style="27"/>
  </cols>
  <sheetData>
    <row r="1" spans="1:18" ht="29.7">
      <c r="A1" s="8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8.3">
      <c r="B2" s="26" t="s">
        <v>5</v>
      </c>
      <c r="H2" s="53" t="s">
        <v>32</v>
      </c>
    </row>
    <row r="3" spans="1:18" ht="21.3">
      <c r="B3" s="26" t="s">
        <v>23</v>
      </c>
    </row>
    <row r="4" spans="1:18" ht="18" thickBot="1"/>
    <row r="5" spans="1:18" ht="43.5" thickBot="1">
      <c r="B5" s="7" t="s">
        <v>0</v>
      </c>
      <c r="C5" s="7" t="s">
        <v>3</v>
      </c>
      <c r="D5" s="7" t="s">
        <v>13</v>
      </c>
      <c r="E5" s="13" t="s">
        <v>14</v>
      </c>
      <c r="F5" s="13" t="s">
        <v>25</v>
      </c>
      <c r="G5" s="13" t="s">
        <v>24</v>
      </c>
      <c r="H5" s="13" t="s">
        <v>17</v>
      </c>
      <c r="I5" s="13" t="s">
        <v>21</v>
      </c>
      <c r="J5" s="13" t="s">
        <v>16</v>
      </c>
      <c r="K5" s="13" t="s">
        <v>18</v>
      </c>
      <c r="L5" s="13" t="s">
        <v>19</v>
      </c>
      <c r="M5" s="13" t="s">
        <v>26</v>
      </c>
      <c r="P5" s="40" t="s">
        <v>6</v>
      </c>
    </row>
    <row r="6" spans="1:18" ht="18.3" thickTop="1" thickBot="1">
      <c r="B6" s="4" t="s">
        <v>2</v>
      </c>
      <c r="C6" s="9" t="s">
        <v>1</v>
      </c>
      <c r="D6" s="9" t="s">
        <v>12</v>
      </c>
      <c r="E6" s="9" t="s">
        <v>22</v>
      </c>
      <c r="F6" s="16">
        <v>16</v>
      </c>
      <c r="G6" s="16">
        <v>5</v>
      </c>
      <c r="H6" s="17">
        <f t="shared" ref="H6:H21" si="0">IFERROR(G6*$Q$8*24,"")</f>
        <v>16.440000000000001</v>
      </c>
      <c r="I6" s="22">
        <v>0.3</v>
      </c>
      <c r="J6" s="17">
        <f>IFERROR(H6*(1-I6),"")</f>
        <v>11.508000000000001</v>
      </c>
      <c r="K6" s="17">
        <f t="shared" ref="K6:K21" si="1">IF(AND(F6&gt;0,J6&gt;0)=TRUE,MIN(F6,J6),"")</f>
        <v>11.508000000000001</v>
      </c>
      <c r="L6" s="17">
        <f t="shared" ref="L6:L21" si="2">IFERROR(K6*$Q$9,"")</f>
        <v>4.856376</v>
      </c>
      <c r="M6" s="41">
        <f>IFERROR(L6*365/10^3,"")</f>
        <v>1.7725772400000002</v>
      </c>
      <c r="P6" s="35" t="s">
        <v>10</v>
      </c>
      <c r="Q6" s="25" t="s">
        <v>11</v>
      </c>
      <c r="R6" s="25" t="s">
        <v>9</v>
      </c>
    </row>
    <row r="7" spans="1:18" ht="18.3" thickTop="1" thickBot="1">
      <c r="B7" s="1">
        <v>1</v>
      </c>
      <c r="C7" s="10"/>
      <c r="D7" s="10"/>
      <c r="E7" s="10"/>
      <c r="F7" s="18"/>
      <c r="G7" s="18"/>
      <c r="H7" s="19">
        <f t="shared" si="0"/>
        <v>0</v>
      </c>
      <c r="I7" s="47"/>
      <c r="J7" s="19">
        <f t="shared" ref="J7:J21" si="3">IFERROR(H7*(1-I7),"")</f>
        <v>0</v>
      </c>
      <c r="K7" s="19" t="str">
        <f t="shared" si="1"/>
        <v/>
      </c>
      <c r="L7" s="19" t="str">
        <f t="shared" si="2"/>
        <v/>
      </c>
      <c r="M7" s="42" t="str">
        <f>IFERROR(L7*365/10^3,"")</f>
        <v/>
      </c>
      <c r="P7" s="36" t="s">
        <v>20</v>
      </c>
      <c r="Q7" s="38">
        <v>6</v>
      </c>
      <c r="R7" s="39" t="s">
        <v>8</v>
      </c>
    </row>
    <row r="8" spans="1:18" ht="18" thickBot="1">
      <c r="B8" s="5">
        <v>2</v>
      </c>
      <c r="C8" s="10"/>
      <c r="D8" s="10"/>
      <c r="E8" s="10"/>
      <c r="F8" s="18"/>
      <c r="G8" s="18"/>
      <c r="H8" s="19">
        <f t="shared" si="0"/>
        <v>0</v>
      </c>
      <c r="I8" s="47"/>
      <c r="J8" s="19">
        <f t="shared" si="3"/>
        <v>0</v>
      </c>
      <c r="K8" s="19" t="str">
        <f t="shared" si="1"/>
        <v/>
      </c>
      <c r="L8" s="19" t="str">
        <f t="shared" si="2"/>
        <v/>
      </c>
      <c r="M8" s="42" t="str">
        <f t="shared" ref="M8:M21" si="4">IFERROR(L8*365/10^3,"")</f>
        <v/>
      </c>
      <c r="P8" s="37" t="s">
        <v>15</v>
      </c>
      <c r="Q8" s="23">
        <v>0.13700000000000001</v>
      </c>
      <c r="R8" s="14" t="s">
        <v>31</v>
      </c>
    </row>
    <row r="9" spans="1:18" ht="18" thickBot="1">
      <c r="B9" s="5">
        <v>3</v>
      </c>
      <c r="C9" s="10"/>
      <c r="D9" s="10"/>
      <c r="E9" s="10"/>
      <c r="F9" s="18"/>
      <c r="G9" s="18"/>
      <c r="H9" s="19">
        <f t="shared" si="0"/>
        <v>0</v>
      </c>
      <c r="I9" s="47"/>
      <c r="J9" s="19">
        <f t="shared" si="3"/>
        <v>0</v>
      </c>
      <c r="K9" s="19" t="str">
        <f t="shared" si="1"/>
        <v/>
      </c>
      <c r="L9" s="19" t="str">
        <f t="shared" si="2"/>
        <v/>
      </c>
      <c r="M9" s="42" t="str">
        <f t="shared" si="4"/>
        <v/>
      </c>
      <c r="P9" s="37" t="s">
        <v>4</v>
      </c>
      <c r="Q9" s="24">
        <v>0.42199999999999999</v>
      </c>
      <c r="R9" s="15" t="s">
        <v>30</v>
      </c>
    </row>
    <row r="10" spans="1:18">
      <c r="B10" s="5">
        <v>4</v>
      </c>
      <c r="C10" s="10"/>
      <c r="D10" s="10"/>
      <c r="E10" s="10"/>
      <c r="F10" s="18"/>
      <c r="G10" s="18"/>
      <c r="H10" s="19">
        <f t="shared" si="0"/>
        <v>0</v>
      </c>
      <c r="I10" s="47"/>
      <c r="J10" s="19">
        <f t="shared" si="3"/>
        <v>0</v>
      </c>
      <c r="K10" s="19" t="str">
        <f t="shared" si="1"/>
        <v/>
      </c>
      <c r="L10" s="19" t="str">
        <f t="shared" si="2"/>
        <v/>
      </c>
      <c r="M10" s="42" t="str">
        <f t="shared" si="4"/>
        <v/>
      </c>
    </row>
    <row r="11" spans="1:18">
      <c r="B11" s="5">
        <v>5</v>
      </c>
      <c r="C11" s="10"/>
      <c r="D11" s="28"/>
      <c r="E11" s="28"/>
      <c r="F11" s="29"/>
      <c r="G11" s="29"/>
      <c r="H11" s="19">
        <f t="shared" si="0"/>
        <v>0</v>
      </c>
      <c r="I11" s="47"/>
      <c r="J11" s="19">
        <f t="shared" si="3"/>
        <v>0</v>
      </c>
      <c r="K11" s="19" t="str">
        <f t="shared" si="1"/>
        <v/>
      </c>
      <c r="L11" s="19" t="str">
        <f t="shared" si="2"/>
        <v/>
      </c>
      <c r="M11" s="42" t="str">
        <f t="shared" si="4"/>
        <v/>
      </c>
    </row>
    <row r="12" spans="1:18">
      <c r="B12" s="5">
        <v>6</v>
      </c>
      <c r="C12" s="10"/>
      <c r="D12" s="28"/>
      <c r="E12" s="28"/>
      <c r="F12" s="29"/>
      <c r="G12" s="29"/>
      <c r="H12" s="19">
        <f t="shared" si="0"/>
        <v>0</v>
      </c>
      <c r="I12" s="47"/>
      <c r="J12" s="19">
        <f t="shared" si="3"/>
        <v>0</v>
      </c>
      <c r="K12" s="19" t="str">
        <f t="shared" si="1"/>
        <v/>
      </c>
      <c r="L12" s="19" t="str">
        <f t="shared" si="2"/>
        <v/>
      </c>
      <c r="M12" s="42" t="str">
        <f t="shared" si="4"/>
        <v/>
      </c>
    </row>
    <row r="13" spans="1:18">
      <c r="B13" s="5">
        <v>7</v>
      </c>
      <c r="C13" s="10"/>
      <c r="D13" s="28"/>
      <c r="E13" s="28"/>
      <c r="F13" s="29"/>
      <c r="G13" s="29"/>
      <c r="H13" s="19">
        <f t="shared" si="0"/>
        <v>0</v>
      </c>
      <c r="I13" s="47"/>
      <c r="J13" s="19">
        <f t="shared" si="3"/>
        <v>0</v>
      </c>
      <c r="K13" s="19" t="str">
        <f t="shared" si="1"/>
        <v/>
      </c>
      <c r="L13" s="19" t="str">
        <f t="shared" si="2"/>
        <v/>
      </c>
      <c r="M13" s="42" t="str">
        <f t="shared" si="4"/>
        <v/>
      </c>
    </row>
    <row r="14" spans="1:18">
      <c r="B14" s="5">
        <v>8</v>
      </c>
      <c r="C14" s="10"/>
      <c r="D14" s="28"/>
      <c r="E14" s="28"/>
      <c r="F14" s="29"/>
      <c r="G14" s="29"/>
      <c r="H14" s="19">
        <f t="shared" si="0"/>
        <v>0</v>
      </c>
      <c r="I14" s="47"/>
      <c r="J14" s="19">
        <f t="shared" si="3"/>
        <v>0</v>
      </c>
      <c r="K14" s="19" t="str">
        <f t="shared" si="1"/>
        <v/>
      </c>
      <c r="L14" s="19" t="str">
        <f t="shared" si="2"/>
        <v/>
      </c>
      <c r="M14" s="42" t="str">
        <f t="shared" si="4"/>
        <v/>
      </c>
    </row>
    <row r="15" spans="1:18">
      <c r="B15" s="5">
        <v>9</v>
      </c>
      <c r="C15" s="10"/>
      <c r="D15" s="28"/>
      <c r="E15" s="28"/>
      <c r="F15" s="29"/>
      <c r="G15" s="29"/>
      <c r="H15" s="19">
        <f t="shared" si="0"/>
        <v>0</v>
      </c>
      <c r="I15" s="47"/>
      <c r="J15" s="19">
        <f t="shared" si="3"/>
        <v>0</v>
      </c>
      <c r="K15" s="19" t="str">
        <f t="shared" si="1"/>
        <v/>
      </c>
      <c r="L15" s="19" t="str">
        <f t="shared" si="2"/>
        <v/>
      </c>
      <c r="M15" s="42" t="str">
        <f t="shared" si="4"/>
        <v/>
      </c>
    </row>
    <row r="16" spans="1:18">
      <c r="B16" s="5">
        <v>10</v>
      </c>
      <c r="C16" s="10"/>
      <c r="D16" s="28"/>
      <c r="E16" s="28"/>
      <c r="F16" s="29"/>
      <c r="G16" s="29"/>
      <c r="H16" s="19">
        <f t="shared" si="0"/>
        <v>0</v>
      </c>
      <c r="I16" s="47"/>
      <c r="J16" s="19">
        <f t="shared" si="3"/>
        <v>0</v>
      </c>
      <c r="K16" s="19" t="str">
        <f t="shared" si="1"/>
        <v/>
      </c>
      <c r="L16" s="19" t="str">
        <f t="shared" si="2"/>
        <v/>
      </c>
      <c r="M16" s="42" t="str">
        <f t="shared" si="4"/>
        <v/>
      </c>
    </row>
    <row r="17" spans="2:17">
      <c r="B17" s="5">
        <v>11</v>
      </c>
      <c r="C17" s="10"/>
      <c r="D17" s="28"/>
      <c r="E17" s="28"/>
      <c r="F17" s="29"/>
      <c r="G17" s="29"/>
      <c r="H17" s="19">
        <f t="shared" si="0"/>
        <v>0</v>
      </c>
      <c r="I17" s="47"/>
      <c r="J17" s="19">
        <f t="shared" si="3"/>
        <v>0</v>
      </c>
      <c r="K17" s="19" t="str">
        <f t="shared" si="1"/>
        <v/>
      </c>
      <c r="L17" s="19" t="str">
        <f t="shared" si="2"/>
        <v/>
      </c>
      <c r="M17" s="42" t="str">
        <f t="shared" si="4"/>
        <v/>
      </c>
    </row>
    <row r="18" spans="2:17">
      <c r="B18" s="5">
        <v>12</v>
      </c>
      <c r="C18" s="10"/>
      <c r="D18" s="28"/>
      <c r="E18" s="28"/>
      <c r="F18" s="29"/>
      <c r="G18" s="29"/>
      <c r="H18" s="19">
        <f t="shared" si="0"/>
        <v>0</v>
      </c>
      <c r="I18" s="47"/>
      <c r="J18" s="19">
        <f t="shared" si="3"/>
        <v>0</v>
      </c>
      <c r="K18" s="19" t="str">
        <f t="shared" si="1"/>
        <v/>
      </c>
      <c r="L18" s="19" t="str">
        <f t="shared" si="2"/>
        <v/>
      </c>
      <c r="M18" s="42" t="str">
        <f t="shared" si="4"/>
        <v/>
      </c>
    </row>
    <row r="19" spans="2:17">
      <c r="B19" s="5">
        <v>13</v>
      </c>
      <c r="C19" s="10"/>
      <c r="D19" s="28"/>
      <c r="E19" s="28"/>
      <c r="F19" s="29"/>
      <c r="G19" s="29"/>
      <c r="H19" s="19">
        <f t="shared" si="0"/>
        <v>0</v>
      </c>
      <c r="I19" s="47"/>
      <c r="J19" s="19">
        <f t="shared" si="3"/>
        <v>0</v>
      </c>
      <c r="K19" s="19" t="str">
        <f t="shared" si="1"/>
        <v/>
      </c>
      <c r="L19" s="19" t="str">
        <f t="shared" si="2"/>
        <v/>
      </c>
      <c r="M19" s="42" t="str">
        <f t="shared" si="4"/>
        <v/>
      </c>
    </row>
    <row r="20" spans="2:17">
      <c r="B20" s="5">
        <v>14</v>
      </c>
      <c r="C20" s="11"/>
      <c r="D20" s="30"/>
      <c r="E20" s="30"/>
      <c r="F20" s="31"/>
      <c r="G20" s="31"/>
      <c r="H20" s="20">
        <f t="shared" si="0"/>
        <v>0</v>
      </c>
      <c r="I20" s="48"/>
      <c r="J20" s="20">
        <f t="shared" si="3"/>
        <v>0</v>
      </c>
      <c r="K20" s="20" t="str">
        <f t="shared" si="1"/>
        <v/>
      </c>
      <c r="L20" s="20" t="str">
        <f t="shared" si="2"/>
        <v/>
      </c>
      <c r="M20" s="43" t="str">
        <f t="shared" si="4"/>
        <v/>
      </c>
    </row>
    <row r="21" spans="2:17" ht="18" thickBot="1">
      <c r="B21" s="6">
        <v>15</v>
      </c>
      <c r="C21" s="12"/>
      <c r="D21" s="32"/>
      <c r="E21" s="32"/>
      <c r="F21" s="33"/>
      <c r="G21" s="33"/>
      <c r="H21" s="21">
        <f t="shared" si="0"/>
        <v>0</v>
      </c>
      <c r="I21" s="49"/>
      <c r="J21" s="21">
        <f t="shared" si="3"/>
        <v>0</v>
      </c>
      <c r="K21" s="21" t="str">
        <f t="shared" si="1"/>
        <v/>
      </c>
      <c r="L21" s="21" t="str">
        <f t="shared" si="2"/>
        <v/>
      </c>
      <c r="M21" s="44" t="str">
        <f t="shared" si="4"/>
        <v/>
      </c>
    </row>
    <row r="23" spans="2:17" ht="18.600000000000001" thickBot="1">
      <c r="B23" s="34" t="s">
        <v>7</v>
      </c>
    </row>
    <row r="24" spans="2:17" ht="18.899999999999999" thickTop="1" thickBot="1">
      <c r="B24" s="50" t="s">
        <v>27</v>
      </c>
      <c r="C24" s="51"/>
      <c r="D24" s="51"/>
      <c r="E24" s="45">
        <f>SUM(M7:M21)</f>
        <v>0</v>
      </c>
    </row>
    <row r="25" spans="2:17" ht="18" thickBot="1">
      <c r="B25" s="50" t="s">
        <v>28</v>
      </c>
      <c r="C25" s="51"/>
      <c r="D25" s="52"/>
      <c r="E25" s="46">
        <f>E24*$Q$7</f>
        <v>0</v>
      </c>
    </row>
    <row r="27" spans="2:17">
      <c r="Q27" s="2"/>
    </row>
    <row r="28" spans="2:17" ht="18" customHeight="1"/>
  </sheetData>
  <sheetProtection algorithmName="SHA-512" hashValue="7RVBx+wI7PohUJuQF5jrCaDrMU+pnVtxWLvz4St/PSkwME9eWTX2w6hp/L5AGP+qfZMahqT5/lYZPBnjdSqeIQ==" saltValue="xcCkFLSvUbV/GPH5Z1Ky5w==" spinCount="100000" sheet="1" objects="1" scenarios="1"/>
  <mergeCells count="2">
    <mergeCell ref="B24:D24"/>
    <mergeCell ref="B25:D25"/>
  </mergeCells>
  <phoneticPr fontId="2"/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蓄電池</vt:lpstr>
      <vt:lpstr>蓄電池!Print_Area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2023-08-08T07:04:07Z</cp:lastPrinted>
  <dcterms:created xsi:type="dcterms:W3CDTF">2015-06-05T18:19:34Z</dcterms:created>
  <dcterms:modified xsi:type="dcterms:W3CDTF">2025-04-25T05:45:23Z</dcterms:modified>
</cp:coreProperties>
</file>