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共有ドライブ\E-konzal\001_生産\2024年度\240005_【間接補助】京都市脱炭素先行地域創出に関するコンソーシアム運営等事業(京都市)\2_E-konzal⇔申請者\1_交付要領・様式\3_CO2排出削減量計算書\"/>
    </mc:Choice>
  </mc:AlternateContent>
  <xr:revisionPtr revIDLastSave="0" documentId="13_ncr:1_{FDBE6852-AF53-4286-8BA1-1768300647FD}" xr6:coauthVersionLast="47" xr6:coauthVersionMax="47" xr10:uidLastSave="{00000000-0000-0000-0000-000000000000}"/>
  <bookViews>
    <workbookView xWindow="-96" yWindow="-96" windowWidth="23232" windowHeight="14592" xr2:uid="{00000000-000D-0000-FFFF-FFFF00000000}"/>
  </bookViews>
  <sheets>
    <sheet name="ZEH・ZEH+" sheetId="6" r:id="rId1"/>
  </sheets>
  <definedNames>
    <definedName name="_xlnm.Print_Area" localSheetId="0">'ZEH・ZEH+'!$A$1:$R$31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6" l="1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O18" i="6" l="1"/>
  <c r="E10" i="6"/>
  <c r="I10" i="6"/>
  <c r="J10" i="6" s="1"/>
  <c r="L10" i="6"/>
  <c r="O10" i="6" s="1"/>
  <c r="E11" i="6"/>
  <c r="I11" i="6"/>
  <c r="J11" i="6" s="1"/>
  <c r="L11" i="6"/>
  <c r="O11" i="6" s="1"/>
  <c r="E12" i="6"/>
  <c r="I12" i="6"/>
  <c r="J12" i="6" s="1"/>
  <c r="L12" i="6"/>
  <c r="O12" i="6" s="1"/>
  <c r="E13" i="6"/>
  <c r="I13" i="6"/>
  <c r="J13" i="6" s="1"/>
  <c r="L13" i="6"/>
  <c r="O13" i="6" s="1"/>
  <c r="E14" i="6"/>
  <c r="I14" i="6"/>
  <c r="L14" i="6"/>
  <c r="O14" i="6" s="1"/>
  <c r="E15" i="6"/>
  <c r="I15" i="6"/>
  <c r="J15" i="6" s="1"/>
  <c r="L15" i="6"/>
  <c r="O15" i="6" s="1"/>
  <c r="N15" i="6"/>
  <c r="E16" i="6"/>
  <c r="I16" i="6"/>
  <c r="J16" i="6" s="1"/>
  <c r="L16" i="6"/>
  <c r="O16" i="6" s="1"/>
  <c r="N16" i="6"/>
  <c r="E17" i="6"/>
  <c r="I17" i="6"/>
  <c r="J17" i="6" s="1"/>
  <c r="L17" i="6"/>
  <c r="O17" i="6" s="1"/>
  <c r="N17" i="6"/>
  <c r="E18" i="6"/>
  <c r="I18" i="6"/>
  <c r="J18" i="6" s="1"/>
  <c r="P18" i="6" s="1"/>
  <c r="Q18" i="6" s="1"/>
  <c r="L18" i="6"/>
  <c r="N18" i="6"/>
  <c r="E19" i="6"/>
  <c r="I19" i="6"/>
  <c r="L19" i="6"/>
  <c r="O19" i="6" s="1"/>
  <c r="E20" i="6"/>
  <c r="I20" i="6"/>
  <c r="J20" i="6" s="1"/>
  <c r="L20" i="6"/>
  <c r="O20" i="6" s="1"/>
  <c r="E21" i="6"/>
  <c r="I21" i="6"/>
  <c r="J21" i="6" s="1"/>
  <c r="L21" i="6"/>
  <c r="O21" i="6" s="1"/>
  <c r="E22" i="6"/>
  <c r="I22" i="6"/>
  <c r="J22" i="6" s="1"/>
  <c r="L22" i="6"/>
  <c r="O22" i="6" s="1"/>
  <c r="N22" i="6"/>
  <c r="E23" i="6"/>
  <c r="I23" i="6"/>
  <c r="J23" i="6" s="1"/>
  <c r="L23" i="6"/>
  <c r="O23" i="6" s="1"/>
  <c r="E24" i="6"/>
  <c r="I24" i="6"/>
  <c r="J24" i="6" s="1"/>
  <c r="L24" i="6"/>
  <c r="O24" i="6" s="1"/>
  <c r="I9" i="6"/>
  <c r="J9" i="6" s="1"/>
  <c r="N23" i="6" l="1"/>
  <c r="N21" i="6"/>
  <c r="N14" i="6"/>
  <c r="J14" i="6"/>
  <c r="P14" i="6" s="1"/>
  <c r="Q14" i="6" s="1"/>
  <c r="N19" i="6"/>
  <c r="J19" i="6"/>
  <c r="P19" i="6" s="1"/>
  <c r="Q19" i="6" s="1"/>
  <c r="P23" i="6"/>
  <c r="Q23" i="6" s="1"/>
  <c r="P17" i="6"/>
  <c r="Q17" i="6" s="1"/>
  <c r="P22" i="6"/>
  <c r="Q22" i="6" s="1"/>
  <c r="P16" i="6"/>
  <c r="Q16" i="6" s="1"/>
  <c r="P21" i="6"/>
  <c r="Q21" i="6" s="1"/>
  <c r="P15" i="6"/>
  <c r="Q15" i="6" s="1"/>
  <c r="N10" i="6"/>
  <c r="P10" i="6" s="1"/>
  <c r="Q10" i="6" s="1"/>
  <c r="N24" i="6"/>
  <c r="P24" i="6" s="1"/>
  <c r="Q24" i="6" s="1"/>
  <c r="N12" i="6"/>
  <c r="P12" i="6" s="1"/>
  <c r="Q12" i="6" s="1"/>
  <c r="N20" i="6"/>
  <c r="P20" i="6" s="1"/>
  <c r="Q20" i="6" s="1"/>
  <c r="N11" i="6"/>
  <c r="P11" i="6" s="1"/>
  <c r="Q11" i="6" s="1"/>
  <c r="N13" i="6"/>
  <c r="P13" i="6" s="1"/>
  <c r="Q13" i="6" s="1"/>
  <c r="L9" i="6"/>
  <c r="O9" i="6" s="1"/>
  <c r="N9" i="6"/>
  <c r="E28" i="6" l="1"/>
  <c r="E29" i="6"/>
  <c r="P9" i="6"/>
  <c r="Q9" i="6" s="1"/>
  <c r="E9" i="6" l="1"/>
  <c r="E30" i="6" l="1"/>
  <c r="E27" i="6"/>
</calcChain>
</file>

<file path=xl/sharedStrings.xml><?xml version="1.0" encoding="utf-8"?>
<sst xmlns="http://schemas.openxmlformats.org/spreadsheetml/2006/main" count="51" uniqueCount="50">
  <si>
    <t>NO.</t>
    <phoneticPr fontId="3"/>
  </si>
  <si>
    <t>例</t>
    <rPh sb="0" eb="1">
      <t>レイ</t>
    </rPh>
    <phoneticPr fontId="2"/>
  </si>
  <si>
    <t>建物名</t>
    <rPh sb="0" eb="2">
      <t>タテモノ</t>
    </rPh>
    <rPh sb="2" eb="3">
      <t>メイ</t>
    </rPh>
    <phoneticPr fontId="3"/>
  </si>
  <si>
    <t>年間発電量
[kWh/年]</t>
    <rPh sb="0" eb="2">
      <t>ネンカン</t>
    </rPh>
    <rPh sb="2" eb="4">
      <t>ハツデン</t>
    </rPh>
    <rPh sb="4" eb="5">
      <t>リョウ</t>
    </rPh>
    <rPh sb="11" eb="12">
      <t>ネン</t>
    </rPh>
    <phoneticPr fontId="2"/>
  </si>
  <si>
    <t>CO2排出係数[kg-CO2/kWh]</t>
    <rPh sb="3" eb="5">
      <t>ハイシュツ</t>
    </rPh>
    <rPh sb="5" eb="6">
      <t>ガカリ</t>
    </rPh>
    <phoneticPr fontId="3"/>
  </si>
  <si>
    <t>建物の性能目標</t>
    <rPh sb="0" eb="2">
      <t>タテモノ</t>
    </rPh>
    <rPh sb="3" eb="7">
      <t>セイノウモクヒョウ</t>
    </rPh>
    <phoneticPr fontId="2"/>
  </si>
  <si>
    <t>ZEH</t>
  </si>
  <si>
    <t>ZEH</t>
    <phoneticPr fontId="2"/>
  </si>
  <si>
    <t>ZEH+</t>
    <phoneticPr fontId="2"/>
  </si>
  <si>
    <t>耐用年数
[年]</t>
    <rPh sb="0" eb="4">
      <t>タイヨウネンスウ</t>
    </rPh>
    <rPh sb="6" eb="7">
      <t>ネン</t>
    </rPh>
    <phoneticPr fontId="2"/>
  </si>
  <si>
    <t>耐用年数（木造・合成樹脂造）[年]</t>
    <rPh sb="0" eb="4">
      <t>タイヨウネンスウ</t>
    </rPh>
    <rPh sb="5" eb="7">
      <t>モクゾウ</t>
    </rPh>
    <rPh sb="8" eb="10">
      <t>ゴウセイ</t>
    </rPh>
    <rPh sb="10" eb="12">
      <t>ジュシ</t>
    </rPh>
    <rPh sb="12" eb="13">
      <t>ヅクリ</t>
    </rPh>
    <rPh sb="15" eb="16">
      <t>ネン</t>
    </rPh>
    <phoneticPr fontId="3"/>
  </si>
  <si>
    <t>耐用年数（鉄骨鉄筋コンクリート造・鉄筋コンクリート造）[年]</t>
    <rPh sb="0" eb="4">
      <t>タイヨウネンスウ</t>
    </rPh>
    <rPh sb="5" eb="7">
      <t>テッコツ</t>
    </rPh>
    <rPh sb="7" eb="9">
      <t>テッキン</t>
    </rPh>
    <rPh sb="15" eb="16">
      <t>ヅクリ</t>
    </rPh>
    <rPh sb="17" eb="19">
      <t>テッキン</t>
    </rPh>
    <rPh sb="25" eb="26">
      <t>ヅクリ</t>
    </rPh>
    <rPh sb="28" eb="29">
      <t>ネン</t>
    </rPh>
    <phoneticPr fontId="3"/>
  </si>
  <si>
    <t>建物の構造</t>
    <rPh sb="0" eb="2">
      <t>タテモノ</t>
    </rPh>
    <rPh sb="3" eb="5">
      <t>コウゾウ</t>
    </rPh>
    <phoneticPr fontId="2"/>
  </si>
  <si>
    <t>木造・合成樹脂造</t>
  </si>
  <si>
    <t>木造・合成樹脂造</t>
    <phoneticPr fontId="2"/>
  </si>
  <si>
    <t>鉄骨鉄筋コンクリート造・鉄筋コンクリート造</t>
    <phoneticPr fontId="2"/>
  </si>
  <si>
    <t>住宅A</t>
    <rPh sb="0" eb="2">
      <t>ジュウタク</t>
    </rPh>
    <phoneticPr fontId="2"/>
  </si>
  <si>
    <t>（計算書の使い方）</t>
    <rPh sb="1" eb="4">
      <t>ケイサンショ</t>
    </rPh>
    <rPh sb="5" eb="6">
      <t>ツカ</t>
    </rPh>
    <rPh sb="7" eb="8">
      <t>カタ</t>
    </rPh>
    <phoneticPr fontId="2"/>
  </si>
  <si>
    <t>計算結果</t>
    <rPh sb="0" eb="4">
      <t>ケイサンケッカ</t>
    </rPh>
    <phoneticPr fontId="2"/>
  </si>
  <si>
    <t>定数</t>
    <rPh sb="0" eb="2">
      <t>テイスウ</t>
    </rPh>
    <phoneticPr fontId="2"/>
  </si>
  <si>
    <t>項目</t>
    <rPh sb="0" eb="2">
      <t>コウモク</t>
    </rPh>
    <phoneticPr fontId="3"/>
  </si>
  <si>
    <t>値</t>
    <rPh sb="0" eb="1">
      <t>アタイ</t>
    </rPh>
    <phoneticPr fontId="2"/>
  </si>
  <si>
    <t>出典</t>
    <rPh sb="0" eb="2">
      <t>シュッテン</t>
    </rPh>
    <phoneticPr fontId="2"/>
  </si>
  <si>
    <t>法定耐用年数</t>
    <rPh sb="0" eb="6">
      <t>ホウテイタイヨウネンスウ</t>
    </rPh>
    <phoneticPr fontId="2"/>
  </si>
  <si>
    <t>脱炭素先行地域づくり自治体向け算定支援ファイルガイドブック＜ver.1.0＞</t>
  </si>
  <si>
    <t>設備利用率[%]</t>
    <rPh sb="0" eb="2">
      <t>セツビ</t>
    </rPh>
    <rPh sb="2" eb="5">
      <t>リヨウリツ</t>
    </rPh>
    <phoneticPr fontId="3"/>
  </si>
  <si>
    <t>住宅のCO2排出原単位[kg-CO2/MJ]</t>
    <rPh sb="0" eb="2">
      <t>ジュウタク</t>
    </rPh>
    <rPh sb="6" eb="11">
      <t>ハイシュツゲンタンイ</t>
    </rPh>
    <phoneticPr fontId="3"/>
  </si>
  <si>
    <t>省エネ率
[%]</t>
    <rPh sb="0" eb="1">
      <t>ショウ</t>
    </rPh>
    <rPh sb="3" eb="4">
      <t>リツ</t>
    </rPh>
    <phoneticPr fontId="2"/>
  </si>
  <si>
    <r>
      <t>建物の構造</t>
    </r>
    <r>
      <rPr>
        <vertAlign val="superscript"/>
        <sz val="11"/>
        <color theme="1"/>
        <rFont val="UD デジタル 教科書体 NK-R"/>
        <family val="1"/>
        <charset val="128"/>
      </rPr>
      <t>※1</t>
    </r>
    <rPh sb="0" eb="2">
      <t>タテモノ</t>
    </rPh>
    <rPh sb="3" eb="5">
      <t>コウゾウ</t>
    </rPh>
    <phoneticPr fontId="2"/>
  </si>
  <si>
    <r>
      <t>建物の
性能目標</t>
    </r>
    <r>
      <rPr>
        <vertAlign val="superscript"/>
        <sz val="11"/>
        <color theme="1"/>
        <rFont val="UD デジタル 教科書体 NK-R"/>
        <family val="1"/>
        <charset val="128"/>
      </rPr>
      <t>※1</t>
    </r>
    <rPh sb="0" eb="2">
      <t>タテモノ</t>
    </rPh>
    <rPh sb="4" eb="8">
      <t>セイノウモクヒョウ</t>
    </rPh>
    <phoneticPr fontId="2"/>
  </si>
  <si>
    <r>
      <t>設計一次
エネルギー消費量</t>
    </r>
    <r>
      <rPr>
        <vertAlign val="superscript"/>
        <sz val="11"/>
        <color theme="1"/>
        <rFont val="UD デジタル 教科書体 NK-R"/>
        <family val="1"/>
        <charset val="128"/>
      </rPr>
      <t>※2</t>
    </r>
    <r>
      <rPr>
        <sz val="11"/>
        <color theme="1"/>
        <rFont val="UD デジタル 教科書体 NK-R"/>
        <family val="1"/>
        <charset val="128"/>
      </rPr>
      <t xml:space="preserve">
[MJ/(戸・年)]</t>
    </r>
    <rPh sb="0" eb="2">
      <t>セッケイ</t>
    </rPh>
    <rPh sb="2" eb="4">
      <t>イチジ</t>
    </rPh>
    <rPh sb="10" eb="13">
      <t>ショウヒリョウ</t>
    </rPh>
    <rPh sb="21" eb="22">
      <t>コ</t>
    </rPh>
    <rPh sb="23" eb="24">
      <t>ネン</t>
    </rPh>
    <phoneticPr fontId="2"/>
  </si>
  <si>
    <r>
      <t>基準一次
エネルギー消費量</t>
    </r>
    <r>
      <rPr>
        <vertAlign val="superscript"/>
        <sz val="11"/>
        <color theme="1"/>
        <rFont val="UD デジタル 教科書体 NK-R"/>
        <family val="1"/>
        <charset val="128"/>
      </rPr>
      <t>※2</t>
    </r>
    <r>
      <rPr>
        <sz val="11"/>
        <color theme="1"/>
        <rFont val="UD デジタル 教科書体 NK-R"/>
        <family val="1"/>
        <charset val="128"/>
      </rPr>
      <t xml:space="preserve">
[MJ/(戸・年)]</t>
    </r>
    <rPh sb="0" eb="4">
      <t>キジュンイチジ</t>
    </rPh>
    <rPh sb="10" eb="13">
      <t>ショウヒリョウ</t>
    </rPh>
    <rPh sb="21" eb="22">
      <t>コ</t>
    </rPh>
    <rPh sb="23" eb="24">
      <t>ネン</t>
    </rPh>
    <phoneticPr fontId="2"/>
  </si>
  <si>
    <t>※1「建物の構造」と「建物の性能目標」については、リストから選択してください。</t>
    <rPh sb="3" eb="5">
      <t>タテモノ</t>
    </rPh>
    <rPh sb="6" eb="8">
      <t>コウゾウ</t>
    </rPh>
    <rPh sb="11" eb="13">
      <t>タテモノ</t>
    </rPh>
    <rPh sb="14" eb="18">
      <t>セイノウモクヒョウ</t>
    </rPh>
    <rPh sb="30" eb="32">
      <t>センタク</t>
    </rPh>
    <phoneticPr fontId="2"/>
  </si>
  <si>
    <t>※2「設計一次エネルギー消費量」及び「基準一次エネルギー消費量」については、「住宅に関する省エネルギー基準に準拠したプログラム」などを活用して算出してください。</t>
    <rPh sb="28" eb="30">
      <t>ショウヒ</t>
    </rPh>
    <rPh sb="30" eb="31">
      <t>リョウ</t>
    </rPh>
    <phoneticPr fontId="2"/>
  </si>
  <si>
    <r>
      <t>性能目標の
省エネ率
達成確認</t>
    </r>
    <r>
      <rPr>
        <vertAlign val="superscript"/>
        <sz val="11"/>
        <color theme="1"/>
        <rFont val="UD デジタル 教科書体 NK-R"/>
        <family val="1"/>
        <charset val="128"/>
      </rPr>
      <t>※3</t>
    </r>
    <rPh sb="0" eb="4">
      <t>セイノウモクヒョウ</t>
    </rPh>
    <rPh sb="6" eb="7">
      <t>ショウ</t>
    </rPh>
    <rPh sb="9" eb="10">
      <t>リツ</t>
    </rPh>
    <rPh sb="11" eb="13">
      <t>タッセイ</t>
    </rPh>
    <rPh sb="13" eb="15">
      <t>カクニン</t>
    </rPh>
    <phoneticPr fontId="2"/>
  </si>
  <si>
    <r>
      <t>黄色のセルに数値を入力すると、CO</t>
    </r>
    <r>
      <rPr>
        <vertAlign val="subscript"/>
        <sz val="14"/>
        <color theme="1"/>
        <rFont val="UD デジタル 教科書体 NK-R"/>
        <family val="1"/>
        <charset val="128"/>
      </rPr>
      <t>2</t>
    </r>
    <r>
      <rPr>
        <sz val="14"/>
        <color theme="1"/>
        <rFont val="UD デジタル 教科書体 NK-R"/>
        <family val="1"/>
        <charset val="128"/>
      </rPr>
      <t>排出削減量が自動で計算されます。</t>
    </r>
    <rPh sb="0" eb="2">
      <t>キイロ</t>
    </rPh>
    <rPh sb="6" eb="8">
      <t>スウチ</t>
    </rPh>
    <rPh sb="9" eb="11">
      <t>ニュウリョク</t>
    </rPh>
    <rPh sb="18" eb="23">
      <t>ハイシュツサクゲンリョウ</t>
    </rPh>
    <rPh sb="24" eb="26">
      <t>ジドウ</t>
    </rPh>
    <rPh sb="27" eb="29">
      <t>ケイサン</t>
    </rPh>
    <phoneticPr fontId="2"/>
  </si>
  <si>
    <t>※3「性能目標の省エネ率達成確認」に「NG」が表示された場合、入力された「設計一次エネルギー消費量」がZEHまたはZEH+の基準を満たしていません。入力内容に間違いがないかご確認ください。</t>
    <rPh sb="3" eb="5">
      <t>セイノウ</t>
    </rPh>
    <rPh sb="5" eb="7">
      <t>モクヒョウ</t>
    </rPh>
    <rPh sb="8" eb="9">
      <t>ショウ</t>
    </rPh>
    <rPh sb="11" eb="12">
      <t>リツ</t>
    </rPh>
    <rPh sb="12" eb="14">
      <t>タッセイ</t>
    </rPh>
    <rPh sb="14" eb="16">
      <t>カクニン</t>
    </rPh>
    <rPh sb="23" eb="25">
      <t>ヒョウジ</t>
    </rPh>
    <rPh sb="28" eb="30">
      <t>バアイ</t>
    </rPh>
    <rPh sb="31" eb="33">
      <t>ニュウリョク</t>
    </rPh>
    <rPh sb="37" eb="41">
      <t>セッケイイチジ</t>
    </rPh>
    <rPh sb="46" eb="49">
      <t>ショウヒリョウ</t>
    </rPh>
    <rPh sb="62" eb="64">
      <t>キジュン</t>
    </rPh>
    <rPh sb="65" eb="66">
      <t>ミ</t>
    </rPh>
    <rPh sb="74" eb="78">
      <t>ニュウリョクナイヨウ</t>
    </rPh>
    <rPh sb="79" eb="81">
      <t>マチガ</t>
    </rPh>
    <rPh sb="87" eb="89">
      <t>カクニン</t>
    </rPh>
    <phoneticPr fontId="2"/>
  </si>
  <si>
    <t>太陽光発電設備
の発電出力
[kW/戸]</t>
    <rPh sb="0" eb="7">
      <t>タイヨウコウハツデンセツビ</t>
    </rPh>
    <rPh sb="9" eb="13">
      <t>ハツデンシュツリョク</t>
    </rPh>
    <phoneticPr fontId="2"/>
  </si>
  <si>
    <r>
      <t>ZEH・ZEH+に係るCO</t>
    </r>
    <r>
      <rPr>
        <b/>
        <vertAlign val="subscript"/>
        <sz val="20"/>
        <rFont val="UD デジタル 教科書体 NK-R"/>
        <family val="1"/>
        <charset val="128"/>
      </rPr>
      <t>2</t>
    </r>
    <r>
      <rPr>
        <b/>
        <sz val="20"/>
        <rFont val="UD デジタル 教科書体 NK-R"/>
        <family val="1"/>
        <charset val="128"/>
      </rPr>
      <t>排出削減量計算書 Ver.1.1</t>
    </r>
    <rPh sb="9" eb="10">
      <t>カカ</t>
    </rPh>
    <rPh sb="17" eb="19">
      <t>ハイシュツ</t>
    </rPh>
    <rPh sb="21" eb="22">
      <t>リョウ</t>
    </rPh>
    <phoneticPr fontId="2"/>
  </si>
  <si>
    <t>基準
CO2排出量
[t-CO2/年]</t>
    <rPh sb="0" eb="2">
      <t>キジュン</t>
    </rPh>
    <rPh sb="6" eb="9">
      <t>ハイシュツリョウ</t>
    </rPh>
    <rPh sb="17" eb="18">
      <t>ネン</t>
    </rPh>
    <phoneticPr fontId="2"/>
  </si>
  <si>
    <t>省エネによる
CO2排出削減量
[t-CO2/年]</t>
    <rPh sb="0" eb="1">
      <t>ショウ</t>
    </rPh>
    <rPh sb="10" eb="15">
      <t>ハイシュツサクゲンリョウ</t>
    </rPh>
    <rPh sb="23" eb="24">
      <t>ネン</t>
    </rPh>
    <phoneticPr fontId="2"/>
  </si>
  <si>
    <t>再エネによる
CO2排出削減量
[t-CO2/年]</t>
    <rPh sb="0" eb="1">
      <t>サイ</t>
    </rPh>
    <rPh sb="10" eb="15">
      <t>ハイシュツサクゲンリョウ</t>
    </rPh>
    <rPh sb="23" eb="24">
      <t>ネン</t>
    </rPh>
    <phoneticPr fontId="2"/>
  </si>
  <si>
    <t>ZEH・ZEH+の
CO2排出削減量
[t-CO2/年]</t>
    <rPh sb="13" eb="15">
      <t>ハイシュツ</t>
    </rPh>
    <rPh sb="15" eb="17">
      <t>サクゲン</t>
    </rPh>
    <rPh sb="17" eb="18">
      <t>リョウ</t>
    </rPh>
    <phoneticPr fontId="2"/>
  </si>
  <si>
    <t>ZEH・ZEH+の
CO2排出量
[t-CO2/年]</t>
    <rPh sb="13" eb="16">
      <t>ハイシュツリョウ</t>
    </rPh>
    <phoneticPr fontId="2"/>
  </si>
  <si>
    <t>　うち省エネによる削減量[t-CO2/年]</t>
    <rPh sb="3" eb="4">
      <t>ショウ</t>
    </rPh>
    <rPh sb="9" eb="12">
      <t>サクゲンリョウ</t>
    </rPh>
    <rPh sb="19" eb="20">
      <t>ネン</t>
    </rPh>
    <phoneticPr fontId="2"/>
  </si>
  <si>
    <t>　うち再エネによる削減量[t-CO2/年]</t>
    <rPh sb="3" eb="4">
      <t>サイ</t>
    </rPh>
    <rPh sb="9" eb="12">
      <t>サクゲンリョウ</t>
    </rPh>
    <rPh sb="19" eb="20">
      <t>ネン</t>
    </rPh>
    <phoneticPr fontId="2"/>
  </si>
  <si>
    <t>年間総CO2排出削減量[t-CO2/年]</t>
    <rPh sb="0" eb="2">
      <t>ネンカン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</si>
  <si>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t>累積総CO2排出削減量[t-CO2]</t>
    <rPh sb="0" eb="2">
      <t>ルイセキ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</si>
  <si>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t>「令和６年度以降の調達価格等に関する意見」における住宅用太陽光発電の想定値</t>
    <rPh sb="25" eb="33">
      <t>ジュウタクヨウタイヨウコウハツデン</t>
    </rPh>
    <rPh sb="34" eb="37">
      <t>ソウテイチ</t>
    </rPh>
    <phoneticPr fontId="2"/>
  </si>
  <si>
    <t>温室効果ガス排出量算定・報告・公表制度の電気事業者別排出係数（令和6年度提出用）における代替値</t>
    <rPh sb="31" eb="33">
      <t>レイワ</t>
    </rPh>
    <rPh sb="34" eb="36">
      <t>ネンド</t>
    </rPh>
    <rPh sb="36" eb="39">
      <t>テイシュツヨウ</t>
    </rPh>
    <rPh sb="44" eb="47">
      <t>ダイタイチ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</si>
</sst>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#,##0.000;[Red]\-#,##0.000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vertAlign val="subscript"/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vertAlign val="superscript"/>
      <sz val="11"/>
      <color theme="1"/>
      <name val="UD デジタル 教科書体 NK-R"/>
      <family val="1"/>
      <charset val="128"/>
    </font>
    <font>
      <vertAlign val="subscript"/>
      <sz val="14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38" fontId="8" fillId="4" borderId="4" xfId="1" applyFont="1" applyFill="1" applyBorder="1" applyAlignment="1">
      <alignment vertical="center" shrinkToFit="1"/>
    </xf>
    <xf numFmtId="38" fontId="5" fillId="3" borderId="4" xfId="1" applyFont="1" applyFill="1" applyBorder="1" applyAlignment="1">
      <alignment vertical="center" shrinkToFit="1"/>
    </xf>
    <xf numFmtId="38" fontId="5" fillId="3" borderId="11" xfId="1" applyFont="1" applyFill="1" applyBorder="1" applyAlignment="1">
      <alignment vertical="center" shrinkToFit="1"/>
    </xf>
    <xf numFmtId="38" fontId="5" fillId="3" borderId="3" xfId="1" applyFont="1" applyFill="1" applyBorder="1" applyAlignment="1">
      <alignment vertical="center" shrinkToFit="1"/>
    </xf>
    <xf numFmtId="0" fontId="8" fillId="4" borderId="4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38" fontId="8" fillId="4" borderId="4" xfId="1" applyFont="1" applyFill="1" applyBorder="1" applyAlignment="1" applyProtection="1">
      <alignment vertical="center" shrinkToFit="1"/>
      <protection locked="0"/>
    </xf>
    <xf numFmtId="38" fontId="5" fillId="2" borderId="2" xfId="1" applyFont="1" applyFill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>
      <alignment horizontal="center" vertical="center" wrapText="1" shrinkToFit="1"/>
    </xf>
    <xf numFmtId="38" fontId="5" fillId="0" borderId="0" xfId="1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177" fontId="8" fillId="4" borderId="4" xfId="1" applyNumberFormat="1" applyFont="1" applyFill="1" applyBorder="1" applyAlignment="1" applyProtection="1">
      <alignment vertical="center" shrinkToFit="1"/>
      <protection locked="0"/>
    </xf>
    <xf numFmtId="177" fontId="5" fillId="2" borderId="4" xfId="1" applyNumberFormat="1" applyFont="1" applyFill="1" applyBorder="1" applyAlignment="1" applyProtection="1">
      <alignment vertical="center" shrinkToFit="1"/>
      <protection locked="0"/>
    </xf>
    <xf numFmtId="9" fontId="8" fillId="4" borderId="4" xfId="3" applyFont="1" applyFill="1" applyBorder="1" applyAlignment="1" applyProtection="1">
      <alignment vertical="center" shrinkToFit="1"/>
    </xf>
    <xf numFmtId="38" fontId="8" fillId="4" borderId="4" xfId="1" applyFont="1" applyFill="1" applyBorder="1" applyAlignment="1" applyProtection="1">
      <alignment vertical="center" shrinkToFit="1"/>
    </xf>
    <xf numFmtId="0" fontId="8" fillId="4" borderId="4" xfId="0" applyFont="1" applyFill="1" applyBorder="1" applyAlignment="1">
      <alignment vertical="center" shrinkToFit="1"/>
    </xf>
    <xf numFmtId="38" fontId="5" fillId="3" borderId="2" xfId="1" applyFont="1" applyFill="1" applyBorder="1" applyAlignment="1" applyProtection="1">
      <alignment vertical="center" shrinkToFit="1"/>
    </xf>
    <xf numFmtId="9" fontId="5" fillId="3" borderId="2" xfId="3" applyFont="1" applyFill="1" applyBorder="1" applyAlignment="1" applyProtection="1">
      <alignment vertical="center" shrinkToFit="1"/>
    </xf>
    <xf numFmtId="38" fontId="12" fillId="3" borderId="1" xfId="1" applyFont="1" applyFill="1" applyBorder="1" applyAlignment="1">
      <alignment vertical="center"/>
    </xf>
    <xf numFmtId="178" fontId="12" fillId="3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178" fontId="11" fillId="3" borderId="1" xfId="1" applyNumberFormat="1" applyFont="1" applyFill="1" applyBorder="1" applyAlignment="1">
      <alignment vertical="center" shrinkToFit="1"/>
    </xf>
    <xf numFmtId="0" fontId="11" fillId="0" borderId="13" xfId="0" applyFont="1" applyBorder="1" applyAlignment="1">
      <alignment vertical="center"/>
    </xf>
    <xf numFmtId="38" fontId="12" fillId="3" borderId="13" xfId="1" applyFont="1" applyFill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9" fontId="8" fillId="4" borderId="4" xfId="3" applyFont="1" applyFill="1" applyBorder="1" applyAlignment="1" applyProtection="1">
      <alignment horizontal="center" vertical="center" shrinkToFit="1"/>
    </xf>
    <xf numFmtId="9" fontId="5" fillId="3" borderId="4" xfId="3" applyFont="1" applyFill="1" applyBorder="1" applyAlignment="1" applyProtection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3" borderId="2" xfId="1" applyFont="1" applyFill="1" applyBorder="1" applyAlignment="1" applyProtection="1">
      <alignment vertical="center"/>
    </xf>
    <xf numFmtId="38" fontId="5" fillId="2" borderId="2" xfId="1" applyFont="1" applyFill="1" applyBorder="1" applyAlignment="1" applyProtection="1">
      <alignment vertical="center"/>
      <protection locked="0"/>
    </xf>
    <xf numFmtId="9" fontId="5" fillId="3" borderId="2" xfId="3" applyFont="1" applyFill="1" applyBorder="1" applyAlignment="1" applyProtection="1">
      <alignment vertical="center"/>
    </xf>
    <xf numFmtId="9" fontId="5" fillId="3" borderId="4" xfId="3" applyFont="1" applyFill="1" applyBorder="1" applyAlignment="1" applyProtection="1">
      <alignment horizontal="center" vertical="center"/>
    </xf>
    <xf numFmtId="177" fontId="5" fillId="2" borderId="4" xfId="1" applyNumberFormat="1" applyFont="1" applyFill="1" applyBorder="1" applyAlignment="1" applyProtection="1">
      <alignment vertical="center"/>
      <protection locked="0"/>
    </xf>
    <xf numFmtId="38" fontId="5" fillId="2" borderId="10" xfId="1" applyFont="1" applyFill="1" applyBorder="1" applyAlignment="1" applyProtection="1">
      <alignment vertical="center" shrinkToFit="1"/>
      <protection locked="0"/>
    </xf>
    <xf numFmtId="38" fontId="5" fillId="3" borderId="10" xfId="1" applyFont="1" applyFill="1" applyBorder="1" applyAlignment="1" applyProtection="1">
      <alignment vertical="center"/>
    </xf>
    <xf numFmtId="38" fontId="5" fillId="2" borderId="10" xfId="1" applyFont="1" applyFill="1" applyBorder="1" applyAlignment="1" applyProtection="1">
      <alignment vertical="center"/>
      <protection locked="0"/>
    </xf>
    <xf numFmtId="9" fontId="5" fillId="3" borderId="10" xfId="3" applyFont="1" applyFill="1" applyBorder="1" applyAlignment="1" applyProtection="1">
      <alignment vertical="center"/>
    </xf>
    <xf numFmtId="9" fontId="5" fillId="3" borderId="11" xfId="3" applyFont="1" applyFill="1" applyBorder="1" applyAlignment="1" applyProtection="1">
      <alignment horizontal="center" vertical="center"/>
    </xf>
    <xf numFmtId="177" fontId="5" fillId="2" borderId="11" xfId="1" applyNumberFormat="1" applyFont="1" applyFill="1" applyBorder="1" applyAlignment="1" applyProtection="1">
      <alignment vertical="center"/>
      <protection locked="0"/>
    </xf>
    <xf numFmtId="38" fontId="5" fillId="2" borderId="3" xfId="1" applyFont="1" applyFill="1" applyBorder="1" applyAlignment="1" applyProtection="1">
      <alignment vertical="center" shrinkToFit="1"/>
      <protection locked="0"/>
    </xf>
    <xf numFmtId="38" fontId="5" fillId="3" borderId="3" xfId="1" applyFont="1" applyFill="1" applyBorder="1" applyAlignment="1" applyProtection="1">
      <alignment vertical="center"/>
    </xf>
    <xf numFmtId="38" fontId="5" fillId="2" borderId="3" xfId="1" applyFont="1" applyFill="1" applyBorder="1" applyAlignment="1" applyProtection="1">
      <alignment vertical="center"/>
      <protection locked="0"/>
    </xf>
    <xf numFmtId="9" fontId="5" fillId="3" borderId="3" xfId="3" applyFont="1" applyFill="1" applyBorder="1" applyAlignment="1" applyProtection="1">
      <alignment vertical="center"/>
    </xf>
    <xf numFmtId="9" fontId="5" fillId="3" borderId="3" xfId="3" applyFont="1" applyFill="1" applyBorder="1" applyAlignment="1" applyProtection="1">
      <alignment horizontal="center" vertical="center"/>
    </xf>
    <xf numFmtId="177" fontId="5" fillId="2" borderId="3" xfId="1" applyNumberFormat="1" applyFont="1" applyFill="1" applyBorder="1" applyAlignment="1" applyProtection="1">
      <alignment vertical="center"/>
      <protection locked="0"/>
    </xf>
    <xf numFmtId="0" fontId="15" fillId="0" borderId="0" xfId="0" applyFont="1"/>
    <xf numFmtId="0" fontId="7" fillId="0" borderId="0" xfId="0" applyFont="1"/>
    <xf numFmtId="40" fontId="8" fillId="4" borderId="4" xfId="1" applyNumberFormat="1" applyFont="1" applyFill="1" applyBorder="1" applyAlignment="1">
      <alignment vertical="center" shrinkToFit="1"/>
    </xf>
    <xf numFmtId="40" fontId="5" fillId="3" borderId="4" xfId="1" applyNumberFormat="1" applyFont="1" applyFill="1" applyBorder="1" applyAlignment="1">
      <alignment vertical="center" shrinkToFit="1"/>
    </xf>
    <xf numFmtId="40" fontId="5" fillId="3" borderId="11" xfId="1" applyNumberFormat="1" applyFont="1" applyFill="1" applyBorder="1" applyAlignment="1">
      <alignment vertical="center" shrinkToFit="1"/>
    </xf>
    <xf numFmtId="40" fontId="5" fillId="3" borderId="3" xfId="1" applyNumberFormat="1" applyFont="1" applyFill="1" applyBorder="1" applyAlignment="1">
      <alignment vertical="center" shrinkToFit="1"/>
    </xf>
    <xf numFmtId="176" fontId="11" fillId="3" borderId="1" xfId="0" applyNumberFormat="1" applyFont="1" applyFill="1" applyBorder="1" applyAlignment="1">
      <alignment vertical="center" shrinkToFit="1"/>
    </xf>
    <xf numFmtId="40" fontId="14" fillId="3" borderId="17" xfId="1" applyNumberFormat="1" applyFont="1" applyFill="1" applyBorder="1" applyAlignment="1">
      <alignment vertical="center"/>
    </xf>
    <xf numFmtId="40" fontId="14" fillId="3" borderId="20" xfId="1" applyNumberFormat="1" applyFont="1" applyFill="1" applyBorder="1" applyAlignment="1">
      <alignment vertical="center"/>
    </xf>
    <xf numFmtId="40" fontId="14" fillId="3" borderId="23" xfId="1" applyNumberFormat="1" applyFont="1" applyFill="1" applyBorder="1" applyAlignment="1">
      <alignment vertical="center"/>
    </xf>
    <xf numFmtId="40" fontId="11" fillId="3" borderId="12" xfId="1" applyNumberFormat="1" applyFont="1" applyFill="1" applyBorder="1" applyAlignment="1">
      <alignment vertical="center"/>
    </xf>
    <xf numFmtId="176" fontId="12" fillId="3" borderId="1" xfId="0" applyNumberFormat="1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 xr:uid="{57575449-66B5-4A0A-B557-C2E2F0919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AE0-68A3-40C7-81F4-B267FD31725E}">
  <sheetPr>
    <pageSetUpPr fitToPage="1"/>
  </sheetPr>
  <dimension ref="A1:V37"/>
  <sheetViews>
    <sheetView showGridLines="0" showZeros="0" tabSelected="1" view="pageBreakPreview" zoomScale="85" zoomScaleNormal="70" zoomScaleSheetLayoutView="85" workbookViewId="0"/>
  </sheetViews>
  <sheetFormatPr defaultRowHeight="17.7"/>
  <cols>
    <col min="1" max="1" width="3.140625" style="41" customWidth="1"/>
    <col min="2" max="2" width="5.85546875" style="41" customWidth="1"/>
    <col min="3" max="3" width="15.234375" style="41" customWidth="1"/>
    <col min="4" max="4" width="24.76171875" style="41" customWidth="1"/>
    <col min="5" max="6" width="12.85546875" style="41" customWidth="1"/>
    <col min="7" max="8" width="16.6171875" style="41" bestFit="1" customWidth="1"/>
    <col min="9" max="10" width="11.6640625" style="41" customWidth="1"/>
    <col min="11" max="11" width="15.234375" style="41" customWidth="1"/>
    <col min="12" max="13" width="12.37890625" style="41" customWidth="1"/>
    <col min="14" max="17" width="13.7109375" style="41" customWidth="1"/>
    <col min="18" max="18" width="3.09375" style="41" customWidth="1"/>
    <col min="19" max="19" width="8.76171875" style="41" customWidth="1"/>
    <col min="20" max="20" width="46.80859375" style="41" hidden="1" customWidth="1"/>
    <col min="21" max="21" width="13.33203125" style="41" hidden="1" customWidth="1"/>
    <col min="22" max="22" width="63.6171875" style="41" hidden="1" customWidth="1"/>
    <col min="23" max="16384" width="8.76171875" style="41"/>
  </cols>
  <sheetData>
    <row r="1" spans="1:22" ht="29.7">
      <c r="A1" s="8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8.3">
      <c r="B2" s="42" t="s">
        <v>17</v>
      </c>
    </row>
    <row r="3" spans="1:22" ht="21.3">
      <c r="B3" s="42" t="s">
        <v>35</v>
      </c>
    </row>
    <row r="4" spans="1:22">
      <c r="B4" s="43" t="s">
        <v>32</v>
      </c>
    </row>
    <row r="5" spans="1:22">
      <c r="B5" s="43" t="s">
        <v>33</v>
      </c>
    </row>
    <row r="6" spans="1:22">
      <c r="B6" s="43" t="s">
        <v>36</v>
      </c>
    </row>
    <row r="7" spans="1:22" ht="18" thickBot="1"/>
    <row r="8" spans="1:22" ht="45.6" thickBot="1">
      <c r="B8" s="7" t="s">
        <v>0</v>
      </c>
      <c r="C8" s="7" t="s">
        <v>2</v>
      </c>
      <c r="D8" s="7" t="s">
        <v>28</v>
      </c>
      <c r="E8" s="21" t="s">
        <v>9</v>
      </c>
      <c r="F8" s="19" t="s">
        <v>29</v>
      </c>
      <c r="G8" s="19" t="s">
        <v>30</v>
      </c>
      <c r="H8" s="19" t="s">
        <v>31</v>
      </c>
      <c r="I8" s="21" t="s">
        <v>27</v>
      </c>
      <c r="J8" s="21" t="s">
        <v>34</v>
      </c>
      <c r="K8" s="19" t="s">
        <v>37</v>
      </c>
      <c r="L8" s="19" t="s">
        <v>3</v>
      </c>
      <c r="M8" s="19" t="s">
        <v>39</v>
      </c>
      <c r="N8" s="19" t="s">
        <v>40</v>
      </c>
      <c r="O8" s="19" t="s">
        <v>41</v>
      </c>
      <c r="P8" s="19" t="s">
        <v>42</v>
      </c>
      <c r="Q8" s="19" t="s">
        <v>43</v>
      </c>
      <c r="T8" s="20" t="s">
        <v>12</v>
      </c>
      <c r="U8" s="20" t="s">
        <v>5</v>
      </c>
    </row>
    <row r="9" spans="1:22" ht="18" thickTop="1">
      <c r="B9" s="4" t="s">
        <v>1</v>
      </c>
      <c r="C9" s="13" t="s">
        <v>16</v>
      </c>
      <c r="D9" s="17" t="s">
        <v>13</v>
      </c>
      <c r="E9" s="25">
        <f t="shared" ref="E9:E24" si="0">IFERROR(IF(D9=T$9,$U$14,IF(D9=T$10,$U$15,"")),"")</f>
        <v>22</v>
      </c>
      <c r="F9" s="26" t="s">
        <v>6</v>
      </c>
      <c r="G9" s="17">
        <v>64000</v>
      </c>
      <c r="H9" s="17">
        <v>80000</v>
      </c>
      <c r="I9" s="24">
        <f t="shared" ref="I9:I24" si="1">IF(AND(H9&gt;0,G9&gt;0)=TRUE,1-G9/H9,"")</f>
        <v>0.19999999999999996</v>
      </c>
      <c r="J9" s="38" t="str">
        <f>IF(OR(F9="",I9="")=TRUE,"",IF(OR(AND(F9="ZEH",I9&gt;=0.2),AND(F9="ZEH+",I9&gt;=0.25)),"OK","NG"))</f>
        <v>OK</v>
      </c>
      <c r="K9" s="22">
        <v>5</v>
      </c>
      <c r="L9" s="9">
        <f>IFERROR(K9*$U$17*24*365,"")</f>
        <v>6000.6</v>
      </c>
      <c r="M9" s="63">
        <f>H9*$U$16/10^3</f>
        <v>7.4358974358974361</v>
      </c>
      <c r="N9" s="63">
        <f>IFERROR(IF(J9="OK",M9*I9,""),"")</f>
        <v>1.487179487179487</v>
      </c>
      <c r="O9" s="63">
        <f>IF(M9&gt;0,L9*$U$18/10^3,"")</f>
        <v>2.5742574</v>
      </c>
      <c r="P9" s="63">
        <f>IF(J9="OK",SUM(N9:O9),"")</f>
        <v>4.0614368871794868</v>
      </c>
      <c r="Q9" s="63">
        <f>IFERROR(IF(M9&gt;0,M9-P9,""),"")</f>
        <v>3.3744605487179493</v>
      </c>
      <c r="T9" s="43" t="s">
        <v>14</v>
      </c>
      <c r="U9" s="43" t="s">
        <v>7</v>
      </c>
    </row>
    <row r="10" spans="1:22">
      <c r="B10" s="1">
        <v>1</v>
      </c>
      <c r="C10" s="14"/>
      <c r="D10" s="18"/>
      <c r="E10" s="27" t="str">
        <f t="shared" si="0"/>
        <v/>
      </c>
      <c r="F10" s="14"/>
      <c r="G10" s="18"/>
      <c r="H10" s="18"/>
      <c r="I10" s="28" t="str">
        <f t="shared" si="1"/>
        <v/>
      </c>
      <c r="J10" s="39" t="str">
        <f t="shared" ref="J10:J24" si="2">IF(OR(F10="",I10="")=TRUE,"",IF(OR(AND(F10="ZEH",I10&gt;=0.2),AND(F10="ZEH+",I10&gt;=0.25)),"OK","NG"))</f>
        <v/>
      </c>
      <c r="K10" s="23"/>
      <c r="L10" s="10">
        <f t="shared" ref="L10:L24" si="3">IFERROR(K10*$U$17*24*365,"")</f>
        <v>0</v>
      </c>
      <c r="M10" s="64">
        <f t="shared" ref="M10:M24" si="4">H10*$U$16/10^3</f>
        <v>0</v>
      </c>
      <c r="N10" s="64" t="str">
        <f t="shared" ref="N10:N24" si="5">IFERROR(M10*I10,"")</f>
        <v/>
      </c>
      <c r="O10" s="64" t="str">
        <f t="shared" ref="O10:O24" si="6">IF(M10&gt;0,L10*$U$18/10^3,"")</f>
        <v/>
      </c>
      <c r="P10" s="64" t="str">
        <f t="shared" ref="P10:P24" si="7">IF(J10="OK",SUM(N10:O10),"")</f>
        <v/>
      </c>
      <c r="Q10" s="64" t="str">
        <f t="shared" ref="Q10:Q24" si="8">IFERROR(IF(M10&gt;0,M10-P10,""),"")</f>
        <v/>
      </c>
      <c r="T10" s="43" t="s">
        <v>15</v>
      </c>
      <c r="U10" s="43" t="s">
        <v>8</v>
      </c>
    </row>
    <row r="11" spans="1:22">
      <c r="B11" s="5">
        <v>2</v>
      </c>
      <c r="C11" s="14"/>
      <c r="D11" s="18"/>
      <c r="E11" s="27" t="str">
        <f t="shared" si="0"/>
        <v/>
      </c>
      <c r="F11" s="14"/>
      <c r="G11" s="18"/>
      <c r="H11" s="18"/>
      <c r="I11" s="28" t="str">
        <f t="shared" si="1"/>
        <v/>
      </c>
      <c r="J11" s="39" t="str">
        <f t="shared" si="2"/>
        <v/>
      </c>
      <c r="K11" s="23"/>
      <c r="L11" s="10">
        <f t="shared" si="3"/>
        <v>0</v>
      </c>
      <c r="M11" s="64">
        <f t="shared" si="4"/>
        <v>0</v>
      </c>
      <c r="N11" s="64" t="str">
        <f t="shared" si="5"/>
        <v/>
      </c>
      <c r="O11" s="64" t="str">
        <f t="shared" si="6"/>
        <v/>
      </c>
      <c r="P11" s="64" t="str">
        <f t="shared" si="7"/>
        <v/>
      </c>
      <c r="Q11" s="64" t="str">
        <f t="shared" si="8"/>
        <v/>
      </c>
    </row>
    <row r="12" spans="1:22" ht="18" thickBot="1">
      <c r="B12" s="5">
        <v>3</v>
      </c>
      <c r="C12" s="14"/>
      <c r="D12" s="18"/>
      <c r="E12" s="27" t="str">
        <f t="shared" si="0"/>
        <v/>
      </c>
      <c r="F12" s="14"/>
      <c r="G12" s="18"/>
      <c r="H12" s="18"/>
      <c r="I12" s="28" t="str">
        <f t="shared" si="1"/>
        <v/>
      </c>
      <c r="J12" s="39" t="str">
        <f t="shared" si="2"/>
        <v/>
      </c>
      <c r="K12" s="23"/>
      <c r="L12" s="10">
        <f t="shared" si="3"/>
        <v>0</v>
      </c>
      <c r="M12" s="64">
        <f t="shared" si="4"/>
        <v>0</v>
      </c>
      <c r="N12" s="64" t="str">
        <f t="shared" si="5"/>
        <v/>
      </c>
      <c r="O12" s="64" t="str">
        <f t="shared" si="6"/>
        <v/>
      </c>
      <c r="P12" s="64" t="str">
        <f t="shared" si="7"/>
        <v/>
      </c>
      <c r="Q12" s="64" t="str">
        <f t="shared" si="8"/>
        <v/>
      </c>
      <c r="T12" s="62" t="s">
        <v>19</v>
      </c>
    </row>
    <row r="13" spans="1:22" ht="18" thickBot="1">
      <c r="B13" s="5">
        <v>4</v>
      </c>
      <c r="C13" s="14"/>
      <c r="D13" s="18"/>
      <c r="E13" s="27" t="str">
        <f t="shared" si="0"/>
        <v/>
      </c>
      <c r="F13" s="14"/>
      <c r="G13" s="18"/>
      <c r="H13" s="18"/>
      <c r="I13" s="28" t="str">
        <f t="shared" si="1"/>
        <v/>
      </c>
      <c r="J13" s="39" t="str">
        <f t="shared" si="2"/>
        <v/>
      </c>
      <c r="K13" s="23"/>
      <c r="L13" s="10">
        <f t="shared" si="3"/>
        <v>0</v>
      </c>
      <c r="M13" s="64">
        <f t="shared" si="4"/>
        <v>0</v>
      </c>
      <c r="N13" s="64" t="str">
        <f t="shared" si="5"/>
        <v/>
      </c>
      <c r="O13" s="64" t="str">
        <f t="shared" si="6"/>
        <v/>
      </c>
      <c r="P13" s="64" t="str">
        <f t="shared" si="7"/>
        <v/>
      </c>
      <c r="Q13" s="64" t="str">
        <f t="shared" si="8"/>
        <v/>
      </c>
      <c r="T13" s="40" t="s">
        <v>20</v>
      </c>
      <c r="U13" s="37" t="s">
        <v>21</v>
      </c>
      <c r="V13" s="37" t="s">
        <v>22</v>
      </c>
    </row>
    <row r="14" spans="1:22" ht="18.3" thickTop="1" thickBot="1">
      <c r="B14" s="5">
        <v>5</v>
      </c>
      <c r="C14" s="14"/>
      <c r="D14" s="18"/>
      <c r="E14" s="44" t="str">
        <f t="shared" si="0"/>
        <v/>
      </c>
      <c r="F14" s="82"/>
      <c r="G14" s="45"/>
      <c r="H14" s="45"/>
      <c r="I14" s="46" t="str">
        <f t="shared" si="1"/>
        <v/>
      </c>
      <c r="J14" s="47" t="str">
        <f t="shared" si="2"/>
        <v/>
      </c>
      <c r="K14" s="48"/>
      <c r="L14" s="10">
        <f t="shared" si="3"/>
        <v>0</v>
      </c>
      <c r="M14" s="64">
        <f t="shared" si="4"/>
        <v>0</v>
      </c>
      <c r="N14" s="64" t="str">
        <f t="shared" si="5"/>
        <v/>
      </c>
      <c r="O14" s="64" t="str">
        <f t="shared" si="6"/>
        <v/>
      </c>
      <c r="P14" s="64" t="str">
        <f t="shared" si="7"/>
        <v/>
      </c>
      <c r="Q14" s="64" t="str">
        <f t="shared" si="8"/>
        <v/>
      </c>
      <c r="T14" s="34" t="s">
        <v>10</v>
      </c>
      <c r="U14" s="35">
        <v>22</v>
      </c>
      <c r="V14" s="36" t="s">
        <v>23</v>
      </c>
    </row>
    <row r="15" spans="1:22" ht="18" thickBot="1">
      <c r="B15" s="5">
        <v>6</v>
      </c>
      <c r="C15" s="14"/>
      <c r="D15" s="18"/>
      <c r="E15" s="44" t="str">
        <f t="shared" si="0"/>
        <v/>
      </c>
      <c r="F15" s="82"/>
      <c r="G15" s="45"/>
      <c r="H15" s="45"/>
      <c r="I15" s="46" t="str">
        <f t="shared" si="1"/>
        <v/>
      </c>
      <c r="J15" s="47" t="str">
        <f t="shared" si="2"/>
        <v/>
      </c>
      <c r="K15" s="48"/>
      <c r="L15" s="10">
        <f t="shared" si="3"/>
        <v>0</v>
      </c>
      <c r="M15" s="64">
        <f t="shared" si="4"/>
        <v>0</v>
      </c>
      <c r="N15" s="64" t="str">
        <f t="shared" si="5"/>
        <v/>
      </c>
      <c r="O15" s="64" t="str">
        <f t="shared" si="6"/>
        <v/>
      </c>
      <c r="P15" s="64" t="str">
        <f t="shared" si="7"/>
        <v/>
      </c>
      <c r="Q15" s="64" t="str">
        <f t="shared" si="8"/>
        <v/>
      </c>
      <c r="T15" s="32" t="s">
        <v>11</v>
      </c>
      <c r="U15" s="29">
        <v>47</v>
      </c>
      <c r="V15" s="31" t="s">
        <v>23</v>
      </c>
    </row>
    <row r="16" spans="1:22" ht="18" thickBot="1">
      <c r="B16" s="5">
        <v>7</v>
      </c>
      <c r="C16" s="14"/>
      <c r="D16" s="18"/>
      <c r="E16" s="44" t="str">
        <f t="shared" si="0"/>
        <v/>
      </c>
      <c r="F16" s="82"/>
      <c r="G16" s="45"/>
      <c r="H16" s="45"/>
      <c r="I16" s="46" t="str">
        <f t="shared" si="1"/>
        <v/>
      </c>
      <c r="J16" s="47" t="str">
        <f t="shared" si="2"/>
        <v/>
      </c>
      <c r="K16" s="48"/>
      <c r="L16" s="10">
        <f t="shared" si="3"/>
        <v>0</v>
      </c>
      <c r="M16" s="64">
        <f t="shared" si="4"/>
        <v>0</v>
      </c>
      <c r="N16" s="64" t="str">
        <f t="shared" si="5"/>
        <v/>
      </c>
      <c r="O16" s="64" t="str">
        <f t="shared" si="6"/>
        <v/>
      </c>
      <c r="P16" s="64" t="str">
        <f t="shared" si="7"/>
        <v/>
      </c>
      <c r="Q16" s="64" t="str">
        <f t="shared" si="8"/>
        <v/>
      </c>
      <c r="T16" s="32" t="s">
        <v>26</v>
      </c>
      <c r="U16" s="30">
        <v>9.2948717948717952E-2</v>
      </c>
      <c r="V16" s="31" t="s">
        <v>24</v>
      </c>
    </row>
    <row r="17" spans="2:22" ht="18" thickBot="1">
      <c r="B17" s="5">
        <v>8</v>
      </c>
      <c r="C17" s="14"/>
      <c r="D17" s="18"/>
      <c r="E17" s="44" t="str">
        <f t="shared" si="0"/>
        <v/>
      </c>
      <c r="F17" s="82"/>
      <c r="G17" s="45"/>
      <c r="H17" s="45"/>
      <c r="I17" s="46" t="str">
        <f t="shared" si="1"/>
        <v/>
      </c>
      <c r="J17" s="47" t="str">
        <f t="shared" si="2"/>
        <v/>
      </c>
      <c r="K17" s="48"/>
      <c r="L17" s="10">
        <f t="shared" si="3"/>
        <v>0</v>
      </c>
      <c r="M17" s="64">
        <f t="shared" si="4"/>
        <v>0</v>
      </c>
      <c r="N17" s="64" t="str">
        <f t="shared" si="5"/>
        <v/>
      </c>
      <c r="O17" s="64" t="str">
        <f t="shared" si="6"/>
        <v/>
      </c>
      <c r="P17" s="64" t="str">
        <f t="shared" si="7"/>
        <v/>
      </c>
      <c r="Q17" s="64" t="str">
        <f t="shared" si="8"/>
        <v/>
      </c>
      <c r="T17" s="32" t="s">
        <v>25</v>
      </c>
      <c r="U17" s="72">
        <v>0.13700000000000001</v>
      </c>
      <c r="V17" s="67" t="s">
        <v>48</v>
      </c>
    </row>
    <row r="18" spans="2:22" ht="18" thickBot="1">
      <c r="B18" s="5">
        <v>9</v>
      </c>
      <c r="C18" s="14"/>
      <c r="D18" s="18"/>
      <c r="E18" s="44" t="str">
        <f t="shared" si="0"/>
        <v/>
      </c>
      <c r="F18" s="82"/>
      <c r="G18" s="45"/>
      <c r="H18" s="45"/>
      <c r="I18" s="46" t="str">
        <f t="shared" si="1"/>
        <v/>
      </c>
      <c r="J18" s="47" t="str">
        <f t="shared" si="2"/>
        <v/>
      </c>
      <c r="K18" s="48"/>
      <c r="L18" s="10">
        <f t="shared" si="3"/>
        <v>0</v>
      </c>
      <c r="M18" s="64">
        <f t="shared" si="4"/>
        <v>0</v>
      </c>
      <c r="N18" s="64" t="str">
        <f t="shared" si="5"/>
        <v/>
      </c>
      <c r="O18" s="64" t="str">
        <f t="shared" si="6"/>
        <v/>
      </c>
      <c r="P18" s="64" t="str">
        <f t="shared" si="7"/>
        <v/>
      </c>
      <c r="Q18" s="64" t="str">
        <f t="shared" si="8"/>
        <v/>
      </c>
      <c r="T18" s="32" t="s">
        <v>4</v>
      </c>
      <c r="U18" s="30">
        <v>0.42899999999999999</v>
      </c>
      <c r="V18" s="33" t="s">
        <v>49</v>
      </c>
    </row>
    <row r="19" spans="2:22">
      <c r="B19" s="5">
        <v>10</v>
      </c>
      <c r="C19" s="14"/>
      <c r="D19" s="18"/>
      <c r="E19" s="44" t="str">
        <f t="shared" si="0"/>
        <v/>
      </c>
      <c r="F19" s="82"/>
      <c r="G19" s="45"/>
      <c r="H19" s="45"/>
      <c r="I19" s="46" t="str">
        <f t="shared" si="1"/>
        <v/>
      </c>
      <c r="J19" s="47" t="str">
        <f t="shared" si="2"/>
        <v/>
      </c>
      <c r="K19" s="48"/>
      <c r="L19" s="10">
        <f t="shared" si="3"/>
        <v>0</v>
      </c>
      <c r="M19" s="64">
        <f t="shared" si="4"/>
        <v>0</v>
      </c>
      <c r="N19" s="64" t="str">
        <f t="shared" si="5"/>
        <v/>
      </c>
      <c r="O19" s="64" t="str">
        <f t="shared" si="6"/>
        <v/>
      </c>
      <c r="P19" s="64" t="str">
        <f t="shared" si="7"/>
        <v/>
      </c>
      <c r="Q19" s="64" t="str">
        <f t="shared" si="8"/>
        <v/>
      </c>
    </row>
    <row r="20" spans="2:22">
      <c r="B20" s="5">
        <v>11</v>
      </c>
      <c r="C20" s="14"/>
      <c r="D20" s="18"/>
      <c r="E20" s="44" t="str">
        <f t="shared" si="0"/>
        <v/>
      </c>
      <c r="F20" s="82"/>
      <c r="G20" s="45"/>
      <c r="H20" s="45"/>
      <c r="I20" s="46" t="str">
        <f t="shared" si="1"/>
        <v/>
      </c>
      <c r="J20" s="47" t="str">
        <f t="shared" si="2"/>
        <v/>
      </c>
      <c r="K20" s="48"/>
      <c r="L20" s="10">
        <f t="shared" si="3"/>
        <v>0</v>
      </c>
      <c r="M20" s="64">
        <f t="shared" si="4"/>
        <v>0</v>
      </c>
      <c r="N20" s="64" t="str">
        <f t="shared" si="5"/>
        <v/>
      </c>
      <c r="O20" s="64" t="str">
        <f t="shared" si="6"/>
        <v/>
      </c>
      <c r="P20" s="64" t="str">
        <f t="shared" si="7"/>
        <v/>
      </c>
      <c r="Q20" s="64" t="str">
        <f t="shared" si="8"/>
        <v/>
      </c>
    </row>
    <row r="21" spans="2:22">
      <c r="B21" s="5">
        <v>12</v>
      </c>
      <c r="C21" s="14"/>
      <c r="D21" s="18"/>
      <c r="E21" s="44" t="str">
        <f t="shared" si="0"/>
        <v/>
      </c>
      <c r="F21" s="82"/>
      <c r="G21" s="45"/>
      <c r="H21" s="45"/>
      <c r="I21" s="46" t="str">
        <f t="shared" si="1"/>
        <v/>
      </c>
      <c r="J21" s="47" t="str">
        <f t="shared" si="2"/>
        <v/>
      </c>
      <c r="K21" s="48"/>
      <c r="L21" s="10">
        <f t="shared" si="3"/>
        <v>0</v>
      </c>
      <c r="M21" s="64">
        <f t="shared" si="4"/>
        <v>0</v>
      </c>
      <c r="N21" s="64" t="str">
        <f t="shared" si="5"/>
        <v/>
      </c>
      <c r="O21" s="64" t="str">
        <f t="shared" si="6"/>
        <v/>
      </c>
      <c r="P21" s="64" t="str">
        <f t="shared" si="7"/>
        <v/>
      </c>
      <c r="Q21" s="64" t="str">
        <f t="shared" si="8"/>
        <v/>
      </c>
    </row>
    <row r="22" spans="2:22">
      <c r="B22" s="5">
        <v>13</v>
      </c>
      <c r="C22" s="14"/>
      <c r="D22" s="18"/>
      <c r="E22" s="44" t="str">
        <f t="shared" si="0"/>
        <v/>
      </c>
      <c r="F22" s="82"/>
      <c r="G22" s="45"/>
      <c r="H22" s="45"/>
      <c r="I22" s="46" t="str">
        <f t="shared" si="1"/>
        <v/>
      </c>
      <c r="J22" s="47" t="str">
        <f t="shared" si="2"/>
        <v/>
      </c>
      <c r="K22" s="48"/>
      <c r="L22" s="10">
        <f t="shared" si="3"/>
        <v>0</v>
      </c>
      <c r="M22" s="64">
        <f t="shared" si="4"/>
        <v>0</v>
      </c>
      <c r="N22" s="64" t="str">
        <f t="shared" si="5"/>
        <v/>
      </c>
      <c r="O22" s="64" t="str">
        <f t="shared" si="6"/>
        <v/>
      </c>
      <c r="P22" s="64" t="str">
        <f t="shared" si="7"/>
        <v/>
      </c>
      <c r="Q22" s="64" t="str">
        <f t="shared" si="8"/>
        <v/>
      </c>
    </row>
    <row r="23" spans="2:22">
      <c r="B23" s="5">
        <v>14</v>
      </c>
      <c r="C23" s="15"/>
      <c r="D23" s="49"/>
      <c r="E23" s="50" t="str">
        <f t="shared" si="0"/>
        <v/>
      </c>
      <c r="F23" s="83"/>
      <c r="G23" s="51"/>
      <c r="H23" s="51"/>
      <c r="I23" s="52" t="str">
        <f t="shared" si="1"/>
        <v/>
      </c>
      <c r="J23" s="53" t="str">
        <f t="shared" si="2"/>
        <v/>
      </c>
      <c r="K23" s="54"/>
      <c r="L23" s="11">
        <f t="shared" si="3"/>
        <v>0</v>
      </c>
      <c r="M23" s="65">
        <f t="shared" si="4"/>
        <v>0</v>
      </c>
      <c r="N23" s="65" t="str">
        <f t="shared" si="5"/>
        <v/>
      </c>
      <c r="O23" s="65" t="str">
        <f t="shared" si="6"/>
        <v/>
      </c>
      <c r="P23" s="65" t="str">
        <f t="shared" si="7"/>
        <v/>
      </c>
      <c r="Q23" s="65" t="str">
        <f t="shared" si="8"/>
        <v/>
      </c>
    </row>
    <row r="24" spans="2:22" ht="18" thickBot="1">
      <c r="B24" s="6">
        <v>15</v>
      </c>
      <c r="C24" s="16"/>
      <c r="D24" s="55"/>
      <c r="E24" s="56" t="str">
        <f t="shared" si="0"/>
        <v/>
      </c>
      <c r="F24" s="84"/>
      <c r="G24" s="57"/>
      <c r="H24" s="57"/>
      <c r="I24" s="58" t="str">
        <f t="shared" si="1"/>
        <v/>
      </c>
      <c r="J24" s="59" t="str">
        <f t="shared" si="2"/>
        <v/>
      </c>
      <c r="K24" s="60"/>
      <c r="L24" s="12">
        <f t="shared" si="3"/>
        <v>0</v>
      </c>
      <c r="M24" s="66">
        <f t="shared" si="4"/>
        <v>0</v>
      </c>
      <c r="N24" s="66" t="str">
        <f t="shared" si="5"/>
        <v/>
      </c>
      <c r="O24" s="66" t="str">
        <f t="shared" si="6"/>
        <v/>
      </c>
      <c r="P24" s="66" t="str">
        <f t="shared" si="7"/>
        <v/>
      </c>
      <c r="Q24" s="66" t="str">
        <f t="shared" si="8"/>
        <v/>
      </c>
    </row>
    <row r="26" spans="2:22" ht="18.600000000000001" thickBot="1">
      <c r="B26" s="61" t="s">
        <v>18</v>
      </c>
    </row>
    <row r="27" spans="2:22" ht="18.600000000000001" thickTop="1">
      <c r="B27" s="73" t="s">
        <v>46</v>
      </c>
      <c r="C27" s="74"/>
      <c r="D27" s="74"/>
      <c r="E27" s="68">
        <f>SUM(P10:P24)</f>
        <v>0</v>
      </c>
    </row>
    <row r="28" spans="2:22" ht="18.3">
      <c r="B28" s="78" t="s">
        <v>44</v>
      </c>
      <c r="C28" s="79"/>
      <c r="D28" s="79"/>
      <c r="E28" s="69">
        <f>SUM(N10:N24)</f>
        <v>0</v>
      </c>
    </row>
    <row r="29" spans="2:22" ht="18.600000000000001" thickBot="1">
      <c r="B29" s="80" t="s">
        <v>45</v>
      </c>
      <c r="C29" s="81"/>
      <c r="D29" s="81"/>
      <c r="E29" s="70">
        <f>SUM(O10:O24)</f>
        <v>0</v>
      </c>
    </row>
    <row r="30" spans="2:22" ht="18" thickBot="1">
      <c r="B30" s="75" t="s">
        <v>47</v>
      </c>
      <c r="C30" s="76"/>
      <c r="D30" s="77"/>
      <c r="E30" s="71">
        <f>SUMPRODUCT(P10:P24,E10:E24)</f>
        <v>0</v>
      </c>
    </row>
    <row r="32" spans="2:22">
      <c r="T32" s="2"/>
      <c r="U32" s="2"/>
    </row>
    <row r="33" spans="20:21" ht="18" customHeight="1">
      <c r="T33" s="2"/>
      <c r="U33" s="2"/>
    </row>
    <row r="34" spans="20:21" ht="18" customHeight="1">
      <c r="T34" s="2"/>
      <c r="U34" s="2"/>
    </row>
    <row r="35" spans="20:21" ht="18" customHeight="1">
      <c r="T35" s="2"/>
      <c r="U35" s="2"/>
    </row>
    <row r="36" spans="20:21" ht="18" customHeight="1">
      <c r="T36" s="2"/>
      <c r="U36" s="2"/>
    </row>
    <row r="37" spans="20:21" ht="18" customHeight="1"/>
  </sheetData>
  <sheetProtection algorithmName="SHA-512" hashValue="47YJEU96ccdv5AiP5et7pFcbn1Lh3NXsew5VCfmt3gDx9EB30CIjcKT/9wNZ1ZsngY56d9bNgcEwXgNJ1g6Xvw==" saltValue="0OQSFslr4eXt2QyB7JVqgg==" spinCount="100000" sheet="1" objects="1" scenarios="1"/>
  <mergeCells count="4">
    <mergeCell ref="B27:D27"/>
    <mergeCell ref="B30:D30"/>
    <mergeCell ref="B28:D28"/>
    <mergeCell ref="B29:D29"/>
  </mergeCells>
  <phoneticPr fontId="2"/>
  <dataValidations count="2">
    <dataValidation type="list" allowBlank="1" showInputMessage="1" showErrorMessage="1" sqref="F9:F24" xr:uid="{BF97E7A9-785D-4AF2-B5A6-A0C1216DBE9D}">
      <formula1>$U$9:$U$10</formula1>
    </dataValidation>
    <dataValidation type="list" allowBlank="1" showInputMessage="1" showErrorMessage="1" sqref="D9:D24" xr:uid="{B14A34EB-B032-4D30-8BC0-5CAFC5510B8D}">
      <formula1>$T$9:$T$10</formula1>
    </dataValidation>
  </dataValidation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ZEH・ZEH+</vt:lpstr>
      <vt:lpstr>'ZEH・ZEH+'!Print_Area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Yuki Ochi</cp:lastModifiedBy>
  <cp:lastPrinted>2023-08-08T07:04:07Z</cp:lastPrinted>
  <dcterms:created xsi:type="dcterms:W3CDTF">2015-06-05T18:19:34Z</dcterms:created>
  <dcterms:modified xsi:type="dcterms:W3CDTF">2024-04-30T07:22:58Z</dcterms:modified>
</cp:coreProperties>
</file>