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E-konzal\001_生産\2024年度\240005_【間接補助】京都市脱炭素先行地域創出に関するコンソーシアム運営等事業(京都市)\2_E-konzal⇔申請者\1_交付要領・様式\3_CO2排出削減量計算書\"/>
    </mc:Choice>
  </mc:AlternateContent>
  <xr:revisionPtr revIDLastSave="0" documentId="13_ncr:1_{260A3F41-74B3-403E-85BF-CF9C29BC4D39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EHP空調" sheetId="7" r:id="rId1"/>
    <sheet name="年間負荷相当日数計算" sheetId="10" r:id="rId2"/>
    <sheet name="負荷率表" sheetId="3" state="hidden" r:id="rId3"/>
  </sheets>
  <definedNames>
    <definedName name="_xlnm.Print_Area" localSheetId="0">EHP空調!$A$1:$AO$32</definedName>
    <definedName name="_xlnm.Print_Area" localSheetId="1">年間負荷相当日数計算!$A$1:$AC$21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7" i="7" l="1"/>
  <c r="AJ27" i="7"/>
  <c r="AI27" i="7"/>
  <c r="AH27" i="7"/>
  <c r="AK26" i="7"/>
  <c r="AJ26" i="7"/>
  <c r="AI26" i="7"/>
  <c r="AH26" i="7"/>
  <c r="AK25" i="7"/>
  <c r="AJ25" i="7"/>
  <c r="AL25" i="7" s="1"/>
  <c r="AM25" i="7" s="1"/>
  <c r="AI25" i="7"/>
  <c r="AH25" i="7"/>
  <c r="AK24" i="7"/>
  <c r="AJ24" i="7"/>
  <c r="AL24" i="7" s="1"/>
  <c r="AM24" i="7" s="1"/>
  <c r="AI24" i="7"/>
  <c r="AH24" i="7"/>
  <c r="AK23" i="7"/>
  <c r="AJ23" i="7"/>
  <c r="AL23" i="7" s="1"/>
  <c r="AM23" i="7" s="1"/>
  <c r="AI23" i="7"/>
  <c r="AH23" i="7"/>
  <c r="AK22" i="7"/>
  <c r="AJ22" i="7"/>
  <c r="AI22" i="7"/>
  <c r="AH22" i="7"/>
  <c r="AK21" i="7"/>
  <c r="AJ21" i="7"/>
  <c r="AI21" i="7"/>
  <c r="AH21" i="7"/>
  <c r="AK20" i="7"/>
  <c r="AJ20" i="7"/>
  <c r="AL20" i="7" s="1"/>
  <c r="AM20" i="7" s="1"/>
  <c r="AI20" i="7"/>
  <c r="AH20" i="7"/>
  <c r="AK19" i="7"/>
  <c r="AJ19" i="7"/>
  <c r="AI19" i="7"/>
  <c r="AH19" i="7"/>
  <c r="AK18" i="7"/>
  <c r="AJ18" i="7"/>
  <c r="AL18" i="7" s="1"/>
  <c r="AM18" i="7" s="1"/>
  <c r="AI18" i="7"/>
  <c r="AH18" i="7"/>
  <c r="AK17" i="7"/>
  <c r="AJ17" i="7"/>
  <c r="AI17" i="7"/>
  <c r="AH17" i="7"/>
  <c r="AK16" i="7"/>
  <c r="AJ16" i="7"/>
  <c r="AI16" i="7"/>
  <c r="AH16" i="7"/>
  <c r="AK15" i="7"/>
  <c r="AJ15" i="7"/>
  <c r="AL15" i="7" s="1"/>
  <c r="AM15" i="7" s="1"/>
  <c r="AI15" i="7"/>
  <c r="AH15" i="7"/>
  <c r="AK14" i="7"/>
  <c r="AJ14" i="7"/>
  <c r="AL14" i="7" s="1"/>
  <c r="AM14" i="7" s="1"/>
  <c r="AI14" i="7"/>
  <c r="AH14" i="7"/>
  <c r="AK13" i="7"/>
  <c r="AJ13" i="7"/>
  <c r="AI13" i="7"/>
  <c r="AH13" i="7"/>
  <c r="U27" i="7"/>
  <c r="T27" i="7"/>
  <c r="S27" i="7"/>
  <c r="R27" i="7"/>
  <c r="U26" i="7"/>
  <c r="T26" i="7"/>
  <c r="S26" i="7"/>
  <c r="R26" i="7"/>
  <c r="U25" i="7"/>
  <c r="T25" i="7"/>
  <c r="V25" i="7" s="1"/>
  <c r="W25" i="7" s="1"/>
  <c r="S25" i="7"/>
  <c r="R25" i="7"/>
  <c r="U24" i="7"/>
  <c r="T24" i="7"/>
  <c r="V24" i="7" s="1"/>
  <c r="W24" i="7" s="1"/>
  <c r="S24" i="7"/>
  <c r="R24" i="7"/>
  <c r="U23" i="7"/>
  <c r="T23" i="7"/>
  <c r="V23" i="7" s="1"/>
  <c r="W23" i="7" s="1"/>
  <c r="S23" i="7"/>
  <c r="R23" i="7"/>
  <c r="U22" i="7"/>
  <c r="T22" i="7"/>
  <c r="S22" i="7"/>
  <c r="R22" i="7"/>
  <c r="U21" i="7"/>
  <c r="T21" i="7"/>
  <c r="S21" i="7"/>
  <c r="R21" i="7"/>
  <c r="U20" i="7"/>
  <c r="T20" i="7"/>
  <c r="V20" i="7" s="1"/>
  <c r="W20" i="7" s="1"/>
  <c r="S20" i="7"/>
  <c r="R20" i="7"/>
  <c r="U19" i="7"/>
  <c r="T19" i="7"/>
  <c r="V19" i="7" s="1"/>
  <c r="W19" i="7" s="1"/>
  <c r="S19" i="7"/>
  <c r="R19" i="7"/>
  <c r="U18" i="7"/>
  <c r="T18" i="7"/>
  <c r="S18" i="7"/>
  <c r="R18" i="7"/>
  <c r="U17" i="7"/>
  <c r="T17" i="7"/>
  <c r="S17" i="7"/>
  <c r="R17" i="7"/>
  <c r="U16" i="7"/>
  <c r="T16" i="7"/>
  <c r="S16" i="7"/>
  <c r="R16" i="7"/>
  <c r="U15" i="7"/>
  <c r="T15" i="7"/>
  <c r="V15" i="7" s="1"/>
  <c r="W15" i="7" s="1"/>
  <c r="S15" i="7"/>
  <c r="R15" i="7"/>
  <c r="U14" i="7"/>
  <c r="T14" i="7"/>
  <c r="V14" i="7" s="1"/>
  <c r="W14" i="7" s="1"/>
  <c r="S14" i="7"/>
  <c r="R14" i="7"/>
  <c r="U13" i="7"/>
  <c r="T13" i="7"/>
  <c r="S13" i="7"/>
  <c r="R13" i="7"/>
  <c r="R12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V18" i="7" l="1"/>
  <c r="W18" i="7" s="1"/>
  <c r="AN18" i="7" s="1"/>
  <c r="AL13" i="7"/>
  <c r="AM13" i="7" s="1"/>
  <c r="V26" i="7"/>
  <c r="W26" i="7" s="1"/>
  <c r="AL16" i="7"/>
  <c r="AM16" i="7" s="1"/>
  <c r="AL21" i="7"/>
  <c r="AM21" i="7" s="1"/>
  <c r="AL26" i="7"/>
  <c r="AM26" i="7" s="1"/>
  <c r="V17" i="7"/>
  <c r="W17" i="7" s="1"/>
  <c r="V22" i="7"/>
  <c r="W22" i="7" s="1"/>
  <c r="V27" i="7"/>
  <c r="W27" i="7" s="1"/>
  <c r="AL17" i="7"/>
  <c r="AM17" i="7" s="1"/>
  <c r="AL22" i="7"/>
  <c r="AM22" i="7" s="1"/>
  <c r="AL27" i="7"/>
  <c r="AM27" i="7" s="1"/>
  <c r="AN14" i="7"/>
  <c r="AN24" i="7"/>
  <c r="AL19" i="7"/>
  <c r="AN15" i="7"/>
  <c r="AN20" i="7"/>
  <c r="AN25" i="7"/>
  <c r="V16" i="7"/>
  <c r="V21" i="7"/>
  <c r="W21" i="7" s="1"/>
  <c r="AN23" i="7"/>
  <c r="V13" i="7"/>
  <c r="AI12" i="7"/>
  <c r="AH12" i="7"/>
  <c r="S12" i="7"/>
  <c r="AN21" i="7" l="1"/>
  <c r="AN27" i="7"/>
  <c r="AN22" i="7"/>
  <c r="AN17" i="7"/>
  <c r="AN26" i="7"/>
  <c r="W13" i="7"/>
  <c r="AN13" i="7" s="1"/>
  <c r="W16" i="7"/>
  <c r="AN16" i="7" s="1"/>
  <c r="AM19" i="7"/>
  <c r="AN19" i="7" s="1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4" i="7"/>
  <c r="AA14" i="7"/>
  <c r="AB13" i="7"/>
  <c r="AA13" i="7"/>
  <c r="AB12" i="7"/>
  <c r="AA12" i="7"/>
  <c r="C6" i="10"/>
  <c r="B6" i="10"/>
  <c r="A6" i="10"/>
  <c r="G30" i="7" l="1"/>
  <c r="Q3" i="10" a="1"/>
  <c r="Q3" i="10" s="1"/>
  <c r="Q6" i="10" s="1"/>
  <c r="D3" i="10" a="1"/>
  <c r="O3" i="10" s="1"/>
  <c r="O6" i="10" s="1"/>
  <c r="R3" i="10" l="1"/>
  <c r="R6" i="10" s="1"/>
  <c r="AB3" i="10"/>
  <c r="AB6" i="10" s="1"/>
  <c r="AA3" i="10"/>
  <c r="AA6" i="10" s="1"/>
  <c r="Z3" i="10"/>
  <c r="Z6" i="10" s="1"/>
  <c r="Y3" i="10"/>
  <c r="Y6" i="10" s="1"/>
  <c r="X3" i="10"/>
  <c r="X6" i="10" s="1"/>
  <c r="W3" i="10"/>
  <c r="W6" i="10" s="1"/>
  <c r="V3" i="10"/>
  <c r="V6" i="10" s="1"/>
  <c r="U3" i="10"/>
  <c r="U6" i="10" s="1"/>
  <c r="T3" i="10"/>
  <c r="T6" i="10" s="1"/>
  <c r="S3" i="10"/>
  <c r="S6" i="10" s="1"/>
  <c r="D3" i="10"/>
  <c r="D6" i="10" s="1"/>
  <c r="E3" i="10"/>
  <c r="E6" i="10" s="1"/>
  <c r="G3" i="10"/>
  <c r="G6" i="10" s="1"/>
  <c r="J3" i="10"/>
  <c r="J6" i="10" s="1"/>
  <c r="L3" i="10"/>
  <c r="L6" i="10" s="1"/>
  <c r="M3" i="10"/>
  <c r="M6" i="10" s="1"/>
  <c r="F3" i="10"/>
  <c r="F6" i="10" s="1"/>
  <c r="H3" i="10"/>
  <c r="H6" i="10" s="1"/>
  <c r="I3" i="10"/>
  <c r="I6" i="10" s="1"/>
  <c r="K3" i="10"/>
  <c r="K6" i="10" s="1"/>
  <c r="N3" i="10"/>
  <c r="N6" i="10" s="1"/>
  <c r="P6" i="10" l="1"/>
  <c r="AC6" i="10"/>
  <c r="T12" i="7" l="1"/>
  <c r="AJ12" i="7"/>
  <c r="U12" i="7"/>
  <c r="AK12" i="7"/>
  <c r="D25" i="7"/>
  <c r="C25" i="7"/>
  <c r="A17" i="10"/>
  <c r="A18" i="10"/>
  <c r="A19" i="10"/>
  <c r="A20" i="10"/>
  <c r="A21" i="10"/>
  <c r="A12" i="10"/>
  <c r="A13" i="10"/>
  <c r="A14" i="10"/>
  <c r="A15" i="10"/>
  <c r="A16" i="10"/>
  <c r="A8" i="10"/>
  <c r="A9" i="10"/>
  <c r="A10" i="10"/>
  <c r="A11" i="10"/>
  <c r="A7" i="10"/>
  <c r="AL12" i="7" l="1"/>
  <c r="AM12" i="7" s="1"/>
  <c r="V12" i="7"/>
  <c r="W12" i="7" s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AN12" i="7" l="1"/>
  <c r="T21" i="10"/>
  <c r="Y21" i="10"/>
  <c r="U21" i="10"/>
  <c r="V21" i="10"/>
  <c r="W21" i="10"/>
  <c r="X21" i="10"/>
  <c r="H21" i="10"/>
  <c r="I21" i="10"/>
  <c r="J21" i="10"/>
  <c r="F21" i="10"/>
  <c r="G21" i="10"/>
  <c r="K21" i="10"/>
  <c r="L21" i="10"/>
  <c r="M21" i="10"/>
  <c r="N21" i="10"/>
  <c r="O21" i="10"/>
  <c r="S21" i="10"/>
  <c r="AB21" i="10"/>
  <c r="E21" i="10"/>
  <c r="Q21" i="10"/>
  <c r="R21" i="10"/>
  <c r="D21" i="10"/>
  <c r="Z21" i="10"/>
  <c r="AA21" i="10"/>
  <c r="H20" i="10"/>
  <c r="J20" i="10"/>
  <c r="K20" i="10"/>
  <c r="I20" i="10"/>
  <c r="L20" i="10"/>
  <c r="D20" i="10"/>
  <c r="Q20" i="10"/>
  <c r="W20" i="10"/>
  <c r="X20" i="10"/>
  <c r="Y20" i="10"/>
  <c r="R20" i="10"/>
  <c r="S20" i="10"/>
  <c r="T20" i="10"/>
  <c r="U20" i="10"/>
  <c r="O20" i="10"/>
  <c r="V20" i="10"/>
  <c r="AA20" i="10"/>
  <c r="E20" i="10"/>
  <c r="M20" i="10"/>
  <c r="N20" i="10"/>
  <c r="Z20" i="10"/>
  <c r="AB20" i="10"/>
  <c r="G20" i="10"/>
  <c r="F20" i="10"/>
  <c r="X19" i="10"/>
  <c r="Z19" i="10"/>
  <c r="AA19" i="10"/>
  <c r="AB19" i="10"/>
  <c r="Y19" i="10"/>
  <c r="D19" i="10"/>
  <c r="J19" i="10"/>
  <c r="K19" i="10"/>
  <c r="Q19" i="10"/>
  <c r="L19" i="10"/>
  <c r="U19" i="10"/>
  <c r="V19" i="10"/>
  <c r="W19" i="10"/>
  <c r="E19" i="10"/>
  <c r="F19" i="10"/>
  <c r="G19" i="10"/>
  <c r="M19" i="10"/>
  <c r="R19" i="10"/>
  <c r="S19" i="10"/>
  <c r="T19" i="10"/>
  <c r="H19" i="10"/>
  <c r="I19" i="10"/>
  <c r="N19" i="10"/>
  <c r="O19" i="10"/>
  <c r="J18" i="10"/>
  <c r="L18" i="10"/>
  <c r="N18" i="10"/>
  <c r="U18" i="10"/>
  <c r="Q18" i="10"/>
  <c r="K18" i="10"/>
  <c r="R18" i="10"/>
  <c r="D18" i="10"/>
  <c r="S18" i="10"/>
  <c r="M18" i="10"/>
  <c r="T18" i="10"/>
  <c r="AA18" i="10"/>
  <c r="AB18" i="10"/>
  <c r="F18" i="10"/>
  <c r="G18" i="10"/>
  <c r="H18" i="10"/>
  <c r="I18" i="10"/>
  <c r="O18" i="10"/>
  <c r="W18" i="10"/>
  <c r="X18" i="10"/>
  <c r="Y18" i="10"/>
  <c r="Z18" i="10"/>
  <c r="E18" i="10"/>
  <c r="V18" i="10"/>
  <c r="AB17" i="10"/>
  <c r="E17" i="10"/>
  <c r="D17" i="10"/>
  <c r="F17" i="10"/>
  <c r="S17" i="10"/>
  <c r="L17" i="10"/>
  <c r="T17" i="10"/>
  <c r="M17" i="10"/>
  <c r="U17" i="10"/>
  <c r="N17" i="10"/>
  <c r="Q17" i="10"/>
  <c r="R17" i="10"/>
  <c r="V17" i="10"/>
  <c r="W17" i="10"/>
  <c r="X17" i="10"/>
  <c r="Z17" i="10"/>
  <c r="I17" i="10"/>
  <c r="O17" i="10"/>
  <c r="Y17" i="10"/>
  <c r="G17" i="10"/>
  <c r="H17" i="10"/>
  <c r="J17" i="10"/>
  <c r="K17" i="10"/>
  <c r="AA17" i="10"/>
  <c r="T16" i="10"/>
  <c r="L16" i="10"/>
  <c r="D16" i="10"/>
  <c r="V16" i="10"/>
  <c r="N16" i="10"/>
  <c r="W16" i="10"/>
  <c r="O16" i="10"/>
  <c r="X16" i="10"/>
  <c r="Y16" i="10"/>
  <c r="U16" i="10"/>
  <c r="M16" i="10"/>
  <c r="E16" i="10"/>
  <c r="S16" i="10"/>
  <c r="Z16" i="10"/>
  <c r="AA16" i="10"/>
  <c r="AB16" i="10"/>
  <c r="F16" i="10"/>
  <c r="G16" i="10"/>
  <c r="H16" i="10"/>
  <c r="I16" i="10"/>
  <c r="Q16" i="10"/>
  <c r="R16" i="10"/>
  <c r="J16" i="10"/>
  <c r="K16" i="10"/>
  <c r="E15" i="10"/>
  <c r="F15" i="10"/>
  <c r="G15" i="10"/>
  <c r="Q15" i="10"/>
  <c r="W15" i="10"/>
  <c r="N15" i="10"/>
  <c r="X15" i="10"/>
  <c r="O15" i="10"/>
  <c r="Y15" i="10"/>
  <c r="H15" i="10"/>
  <c r="I15" i="10"/>
  <c r="J15" i="10"/>
  <c r="K15" i="10"/>
  <c r="L15" i="10"/>
  <c r="M15" i="10"/>
  <c r="R15" i="10"/>
  <c r="Z15" i="10"/>
  <c r="AA15" i="10"/>
  <c r="AB15" i="10"/>
  <c r="S15" i="10"/>
  <c r="D15" i="10"/>
  <c r="T15" i="10"/>
  <c r="U15" i="10"/>
  <c r="V15" i="10"/>
  <c r="X14" i="10"/>
  <c r="N14" i="10"/>
  <c r="Y14" i="10"/>
  <c r="O14" i="10"/>
  <c r="Z14" i="10"/>
  <c r="AA14" i="10"/>
  <c r="AB14" i="10"/>
  <c r="E14" i="10"/>
  <c r="F14" i="10"/>
  <c r="Q14" i="10"/>
  <c r="G14" i="10"/>
  <c r="M14" i="10"/>
  <c r="R14" i="10"/>
  <c r="S14" i="10"/>
  <c r="T14" i="10"/>
  <c r="L14" i="10"/>
  <c r="U14" i="10"/>
  <c r="W14" i="10"/>
  <c r="D14" i="10"/>
  <c r="I14" i="10"/>
  <c r="J14" i="10"/>
  <c r="V14" i="10"/>
  <c r="K14" i="10"/>
  <c r="H14" i="10"/>
  <c r="E13" i="10"/>
  <c r="R13" i="10"/>
  <c r="G13" i="10"/>
  <c r="S13" i="10"/>
  <c r="H13" i="10"/>
  <c r="T13" i="10"/>
  <c r="I13" i="10"/>
  <c r="U13" i="10"/>
  <c r="Q13" i="10"/>
  <c r="F13" i="10"/>
  <c r="AA13" i="10"/>
  <c r="AB13" i="10"/>
  <c r="W13" i="10"/>
  <c r="X13" i="10"/>
  <c r="Y13" i="10"/>
  <c r="Z13" i="10"/>
  <c r="V13" i="10"/>
  <c r="K13" i="10"/>
  <c r="N13" i="10"/>
  <c r="O13" i="10"/>
  <c r="J13" i="10"/>
  <c r="D13" i="10"/>
  <c r="L13" i="10"/>
  <c r="M13" i="10"/>
  <c r="AB12" i="10"/>
  <c r="S12" i="10"/>
  <c r="G12" i="10"/>
  <c r="T12" i="10"/>
  <c r="H12" i="10"/>
  <c r="U12" i="10"/>
  <c r="I12" i="10"/>
  <c r="E12" i="10"/>
  <c r="F12" i="10"/>
  <c r="J12" i="10"/>
  <c r="K12" i="10"/>
  <c r="L12" i="10"/>
  <c r="M12" i="10"/>
  <c r="N12" i="10"/>
  <c r="D12" i="10"/>
  <c r="Y12" i="10"/>
  <c r="O12" i="10"/>
  <c r="V12" i="10"/>
  <c r="W12" i="10"/>
  <c r="Z12" i="10"/>
  <c r="AA12" i="10"/>
  <c r="Q12" i="10"/>
  <c r="R12" i="10"/>
  <c r="X12" i="10"/>
  <c r="T11" i="10"/>
  <c r="G11" i="10"/>
  <c r="I11" i="10"/>
  <c r="X11" i="10"/>
  <c r="K11" i="10"/>
  <c r="L11" i="10"/>
  <c r="U11" i="10"/>
  <c r="H11" i="10"/>
  <c r="V11" i="10"/>
  <c r="W11" i="10"/>
  <c r="J11" i="10"/>
  <c r="Y11" i="10"/>
  <c r="O11" i="10"/>
  <c r="Q11" i="10"/>
  <c r="R11" i="10"/>
  <c r="S11" i="10"/>
  <c r="D11" i="10"/>
  <c r="M11" i="10"/>
  <c r="N11" i="10"/>
  <c r="Z11" i="10"/>
  <c r="AA11" i="10"/>
  <c r="AB11" i="10"/>
  <c r="E11" i="10"/>
  <c r="F11" i="10"/>
  <c r="Q10" i="10"/>
  <c r="W10" i="10"/>
  <c r="I10" i="10"/>
  <c r="X10" i="10"/>
  <c r="J10" i="10"/>
  <c r="Y10" i="10"/>
  <c r="K10" i="10"/>
  <c r="U10" i="10"/>
  <c r="V10" i="10"/>
  <c r="Z10" i="10"/>
  <c r="AA10" i="10"/>
  <c r="AB10" i="10"/>
  <c r="D10" i="10"/>
  <c r="F10" i="10"/>
  <c r="T10" i="10"/>
  <c r="E10" i="10"/>
  <c r="G10" i="10"/>
  <c r="O10" i="10"/>
  <c r="R10" i="10"/>
  <c r="S10" i="10"/>
  <c r="H10" i="10"/>
  <c r="L10" i="10"/>
  <c r="M10" i="10"/>
  <c r="N10" i="10"/>
  <c r="X9" i="10"/>
  <c r="I9" i="10"/>
  <c r="Z9" i="10"/>
  <c r="AA9" i="10"/>
  <c r="L9" i="10"/>
  <c r="Y9" i="10"/>
  <c r="J9" i="10"/>
  <c r="K9" i="10"/>
  <c r="AB9" i="10"/>
  <c r="M9" i="10"/>
  <c r="N9" i="10"/>
  <c r="Q9" i="10"/>
  <c r="D9" i="10"/>
  <c r="E9" i="10"/>
  <c r="F9" i="10"/>
  <c r="G9" i="10"/>
  <c r="H9" i="10"/>
  <c r="O9" i="10"/>
  <c r="T9" i="10"/>
  <c r="V9" i="10"/>
  <c r="W9" i="10"/>
  <c r="R9" i="10"/>
  <c r="S9" i="10"/>
  <c r="U9" i="10"/>
  <c r="T8" i="10"/>
  <c r="U8" i="10"/>
  <c r="E8" i="10"/>
  <c r="Q8" i="10"/>
  <c r="R8" i="10"/>
  <c r="S8" i="10"/>
  <c r="AA8" i="10"/>
  <c r="K8" i="10"/>
  <c r="AB8" i="10"/>
  <c r="L8" i="10"/>
  <c r="D8" i="10"/>
  <c r="M8" i="10"/>
  <c r="J8" i="10"/>
  <c r="N8" i="10"/>
  <c r="O8" i="10"/>
  <c r="V8" i="10"/>
  <c r="H8" i="10"/>
  <c r="W8" i="10"/>
  <c r="Y8" i="10"/>
  <c r="Z8" i="10"/>
  <c r="F8" i="10"/>
  <c r="X8" i="10"/>
  <c r="G8" i="10"/>
  <c r="I8" i="10"/>
  <c r="Y7" i="10"/>
  <c r="AA7" i="10"/>
  <c r="G7" i="10"/>
  <c r="H7" i="10"/>
  <c r="Q7" i="10"/>
  <c r="I7" i="10"/>
  <c r="Z7" i="10"/>
  <c r="F7" i="10"/>
  <c r="AB7" i="10"/>
  <c r="E7" i="10"/>
  <c r="R7" i="10"/>
  <c r="J7" i="10"/>
  <c r="K7" i="10"/>
  <c r="L7" i="10"/>
  <c r="M7" i="10"/>
  <c r="N7" i="10"/>
  <c r="O7" i="10"/>
  <c r="S7" i="10"/>
  <c r="V7" i="10"/>
  <c r="X7" i="10"/>
  <c r="D7" i="10"/>
  <c r="W7" i="10"/>
  <c r="T7" i="10"/>
  <c r="U7" i="10"/>
  <c r="P7" i="10" l="1"/>
  <c r="B18" i="10"/>
  <c r="B7" i="10" l="1"/>
  <c r="B8" i="10"/>
  <c r="B9" i="10"/>
  <c r="B10" i="10"/>
  <c r="B11" i="10"/>
  <c r="B12" i="10"/>
  <c r="B13" i="10"/>
  <c r="B14" i="10"/>
  <c r="B15" i="10"/>
  <c r="B16" i="10"/>
  <c r="B17" i="10"/>
  <c r="B19" i="10"/>
  <c r="B20" i="10"/>
  <c r="B21" i="10"/>
  <c r="AC7" i="10" l="1"/>
  <c r="AC19" i="10"/>
  <c r="AC18" i="10"/>
  <c r="AC15" i="10"/>
  <c r="AC8" i="10"/>
  <c r="AC11" i="10"/>
  <c r="AC14" i="10"/>
  <c r="AC10" i="10"/>
  <c r="P8" i="10"/>
  <c r="AC20" i="10"/>
  <c r="AC12" i="10"/>
  <c r="AC21" i="10"/>
  <c r="AC17" i="10"/>
  <c r="AC16" i="10"/>
  <c r="AC13" i="10"/>
  <c r="AC9" i="10"/>
  <c r="P21" i="10"/>
  <c r="P15" i="10"/>
  <c r="P13" i="10"/>
  <c r="P17" i="10"/>
  <c r="P10" i="10"/>
  <c r="P9" i="10"/>
  <c r="P16" i="10"/>
  <c r="P18" i="10"/>
  <c r="P20" i="10"/>
  <c r="P19" i="10"/>
  <c r="P12" i="10"/>
  <c r="P11" i="10"/>
  <c r="P14" i="10"/>
  <c r="G31" i="7" l="1"/>
</calcChain>
</file>

<file path=xl/sharedStrings.xml><?xml version="1.0" encoding="utf-8"?>
<sst xmlns="http://schemas.openxmlformats.org/spreadsheetml/2006/main" count="130" uniqueCount="75">
  <si>
    <t>NO.</t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</si>
  <si>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</si>
  <si>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</si>
  <si>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</si>
  <si>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</si>
  <si>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</si>
  <si>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</si>
  <si>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</si>
  <si>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</si>
  <si>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</si>
  <si>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</si>
  <si>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</si>
  <si>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</si>
  <si>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</si>
  <si>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</si>
  <si>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台数</t>
    <rPh sb="0" eb="2">
      <t>ダイスウ</t>
    </rPh>
    <phoneticPr fontId="2"/>
  </si>
  <si>
    <t>例</t>
    <rPh sb="0" eb="1">
      <t>レイ</t>
    </rPh>
    <phoneticPr fontId="2"/>
  </si>
  <si>
    <t>会議室</t>
    <rPh sb="0" eb="3">
      <t>カイギシツ</t>
    </rPh>
    <phoneticPr fontId="2"/>
  </si>
  <si>
    <t>AB○○56○○</t>
    <phoneticPr fontId="2"/>
  </si>
  <si>
    <t>CD○○5０○○</t>
    <phoneticPr fontId="2"/>
  </si>
  <si>
    <t>No.</t>
    <phoneticPr fontId="2"/>
  </si>
  <si>
    <t>室名</t>
    <rPh sb="0" eb="1">
      <t>シツ</t>
    </rPh>
    <rPh sb="1" eb="2">
      <t>メイ</t>
    </rPh>
    <phoneticPr fontId="2"/>
  </si>
  <si>
    <t>[h/日]</t>
    <rPh sb="3" eb="4">
      <t>ニチ</t>
    </rPh>
    <phoneticPr fontId="2"/>
  </si>
  <si>
    <t>[kWh/年]</t>
    <rPh sb="5" eb="6">
      <t>ネン</t>
    </rPh>
    <phoneticPr fontId="2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</si>
  <si>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</si>
  <si>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室名</t>
    <rPh sb="0" eb="1">
      <t>シツ</t>
    </rPh>
    <rPh sb="1" eb="2">
      <t>メイ</t>
    </rPh>
    <phoneticPr fontId="3"/>
  </si>
  <si>
    <t>COP</t>
    <phoneticPr fontId="2"/>
  </si>
  <si>
    <t>月</t>
    <rPh sb="0" eb="1">
      <t>ツキ</t>
    </rPh>
    <phoneticPr fontId="2"/>
  </si>
  <si>
    <t>合計</t>
    <rPh sb="0" eb="2">
      <t>ゴウケイ</t>
    </rPh>
    <phoneticPr fontId="2"/>
  </si>
  <si>
    <t>空調使用日数</t>
    <rPh sb="0" eb="2">
      <t>クウチョウ</t>
    </rPh>
    <rPh sb="2" eb="4">
      <t>シヨウ</t>
    </rPh>
    <rPh sb="4" eb="6">
      <t>ニッスウ</t>
    </rPh>
    <rPh sb="5" eb="6">
      <t>スウ</t>
    </rPh>
    <phoneticPr fontId="2"/>
  </si>
  <si>
    <t>型番</t>
    <rPh sb="0" eb="2">
      <t>カタバン</t>
    </rPh>
    <phoneticPr fontId="3"/>
  </si>
  <si>
    <t>運転時間</t>
    <rPh sb="0" eb="4">
      <t>ウンテンジカン</t>
    </rPh>
    <phoneticPr fontId="2"/>
  </si>
  <si>
    <t>値</t>
    <rPh sb="0" eb="1">
      <t>アタイ</t>
    </rPh>
    <phoneticPr fontId="2"/>
  </si>
  <si>
    <t>定格能力</t>
    <rPh sb="0" eb="4">
      <t>テイカクノウリョク</t>
    </rPh>
    <phoneticPr fontId="3"/>
  </si>
  <si>
    <t>台数
[台]</t>
    <rPh sb="0" eb="2">
      <t>ダイスウ</t>
    </rPh>
    <rPh sb="4" eb="5">
      <t>ダイ</t>
    </rPh>
    <phoneticPr fontId="3"/>
  </si>
  <si>
    <t>年間</t>
    <rPh sb="0" eb="2">
      <t>ネンカン</t>
    </rPh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</si>
  <si>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</si>
  <si>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[kW/台]</t>
    <rPh sb="4" eb="5">
      <t>ダイ</t>
    </rPh>
    <phoneticPr fontId="2"/>
  </si>
  <si>
    <t>EHP空調（既設）</t>
    <rPh sb="3" eb="5">
      <t>クウチョウ</t>
    </rPh>
    <rPh sb="6" eb="8">
      <t>キセツ</t>
    </rPh>
    <phoneticPr fontId="2"/>
  </si>
  <si>
    <t>EHP空調（新設）</t>
    <rPh sb="3" eb="5">
      <t>クウチョウ</t>
    </rPh>
    <rPh sb="6" eb="8">
      <t>シンセツ</t>
    </rPh>
    <phoneticPr fontId="2"/>
  </si>
  <si>
    <r>
      <t xml:space="preserve">年間負荷相当運転日数
</t>
    </r>
    <r>
      <rPr>
        <sz val="6"/>
        <rFont val="BIZ UDゴシック"/>
        <family val="3"/>
        <charset val="128"/>
      </rPr>
      <t>[日・台／年]</t>
    </r>
    <rPh sb="0" eb="2">
      <t>ネンカン</t>
    </rPh>
    <rPh sb="2" eb="4">
      <t>フカ</t>
    </rPh>
    <rPh sb="4" eb="6">
      <t>ソウトウ</t>
    </rPh>
    <rPh sb="6" eb="8">
      <t>ウンテン</t>
    </rPh>
    <rPh sb="8" eb="10">
      <t>ニッスウ</t>
    </rPh>
    <rPh sb="12" eb="13">
      <t>ニチ</t>
    </rPh>
    <rPh sb="14" eb="15">
      <t>ダイ</t>
    </rPh>
    <rPh sb="16" eb="17">
      <t>ネン</t>
    </rPh>
    <phoneticPr fontId="2"/>
  </si>
  <si>
    <r>
      <t>空調使用日数［日</t>
    </r>
    <r>
      <rPr>
        <sz val="11"/>
        <rFont val="Yu Gothic"/>
        <family val="3"/>
        <charset val="128"/>
        <scheme val="minor"/>
      </rPr>
      <t>/月</t>
    </r>
    <r>
      <rPr>
        <sz val="11"/>
        <rFont val="Yu Gothic"/>
        <family val="2"/>
        <scheme val="minor"/>
      </rPr>
      <t>］</t>
    </r>
    <rPh sb="0" eb="4">
      <t>クウチョウシヨウ</t>
    </rPh>
    <rPh sb="4" eb="6">
      <t>ニッスウ</t>
    </rPh>
    <rPh sb="7" eb="8">
      <t>ニチ</t>
    </rPh>
    <rPh sb="9" eb="10">
      <t>ツキ</t>
    </rPh>
    <phoneticPr fontId="2"/>
  </si>
  <si>
    <r>
      <t>平均</t>
    </r>
    <r>
      <rPr>
        <sz val="11"/>
        <rFont val="Yu Gothic"/>
        <family val="2"/>
        <scheme val="minor"/>
      </rPr>
      <t>負荷率［％］</t>
    </r>
    <rPh sb="0" eb="2">
      <t>ヘイキン</t>
    </rPh>
    <rPh sb="2" eb="4">
      <t>フカ</t>
    </rPh>
    <rPh sb="4" eb="5">
      <t>リツ</t>
    </rPh>
    <phoneticPr fontId="2"/>
  </si>
  <si>
    <t>月間負荷相当運転日数［日・台／月］</t>
    <rPh sb="0" eb="2">
      <t>ゲッカン</t>
    </rPh>
    <rPh sb="4" eb="6">
      <t>ソウトウ</t>
    </rPh>
    <rPh sb="6" eb="8">
      <t>ウンテン</t>
    </rPh>
    <rPh sb="8" eb="10">
      <t>ニッスウ</t>
    </rPh>
    <rPh sb="13" eb="14">
      <t>ダイ</t>
    </rPh>
    <phoneticPr fontId="2"/>
  </si>
  <si>
    <t>月間負荷相当運転日数［日・台／月］</t>
    <rPh sb="0" eb="2">
      <t>ゲッカン</t>
    </rPh>
    <phoneticPr fontId="2"/>
  </si>
  <si>
    <t>計算結果</t>
    <rPh sb="0" eb="4">
      <t>ケイサンケッカ</t>
    </rPh>
    <phoneticPr fontId="2"/>
  </si>
  <si>
    <t>定数</t>
    <rPh sb="0" eb="2">
      <t>テイスウ</t>
    </rPh>
    <phoneticPr fontId="2"/>
  </si>
  <si>
    <t>項目</t>
    <rPh sb="0" eb="2">
      <t>コウモク</t>
    </rPh>
    <phoneticPr fontId="3"/>
  </si>
  <si>
    <t>出典</t>
    <rPh sb="0" eb="2">
      <t>シュッテン</t>
    </rPh>
    <phoneticPr fontId="2"/>
  </si>
  <si>
    <t>法定耐用年数</t>
    <rPh sb="0" eb="6">
      <t>ホウテイタイヨウネンスウ</t>
    </rPh>
    <phoneticPr fontId="2"/>
  </si>
  <si>
    <t>CO2排出係数[kg-CO2/kWh]</t>
    <rPh sb="3" eb="5">
      <t>ハイシュツ</t>
    </rPh>
    <rPh sb="5" eb="6">
      <t>ガカリ</t>
    </rPh>
    <phoneticPr fontId="3"/>
  </si>
  <si>
    <t>耐用年数[年]</t>
    <rPh sb="0" eb="4">
      <t>タイヨウネンスウ</t>
    </rPh>
    <rPh sb="5" eb="6">
      <t>ネン</t>
    </rPh>
    <phoneticPr fontId="3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</si>
  <si>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</si>
  <si>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耐用年数
[年]</t>
    <rPh sb="0" eb="4">
      <t>タイヨウネンスウ</t>
    </rPh>
    <rPh sb="6" eb="7">
      <t>ネン</t>
    </rPh>
    <phoneticPr fontId="2"/>
  </si>
  <si>
    <t>設備の種類</t>
    <rPh sb="0" eb="2">
      <t>セツビ</t>
    </rPh>
    <rPh sb="3" eb="5">
      <t>シュルイ</t>
    </rPh>
    <phoneticPr fontId="2"/>
  </si>
  <si>
    <t>家庭用</t>
    <rPh sb="0" eb="3">
      <t>カテイヨウ</t>
    </rPh>
    <phoneticPr fontId="2"/>
  </si>
  <si>
    <t>業務用（冷房能力22kW以下）</t>
    <rPh sb="0" eb="3">
      <t>ギョウムヨウ</t>
    </rPh>
    <phoneticPr fontId="2"/>
  </si>
  <si>
    <t>業務用（その他）</t>
    <rPh sb="0" eb="2">
      <t>ギョウム</t>
    </rPh>
    <rPh sb="2" eb="3">
      <t>ヨウ</t>
    </rPh>
    <rPh sb="6" eb="7">
      <t>タ</t>
    </rPh>
    <phoneticPr fontId="2"/>
  </si>
  <si>
    <t>耐用年数</t>
    <rPh sb="0" eb="2">
      <t>タイヨウ</t>
    </rPh>
    <rPh sb="2" eb="4">
      <t>ネンスウ</t>
    </rPh>
    <phoneticPr fontId="2"/>
  </si>
  <si>
    <t>APF</t>
    <phoneticPr fontId="2"/>
  </si>
  <si>
    <t>計算方法</t>
    <rPh sb="0" eb="4">
      <t>ケイサンホウホウ</t>
    </rPh>
    <phoneticPr fontId="2"/>
  </si>
  <si>
    <t>消費電力から計算</t>
    <rPh sb="0" eb="4">
      <t>ショウヒデンリョク</t>
    </rPh>
    <rPh sb="6" eb="8">
      <t>ケイサン</t>
    </rPh>
    <phoneticPr fontId="2"/>
  </si>
  <si>
    <t>APFから計算</t>
    <rPh sb="5" eb="7">
      <t>ケイサン</t>
    </rPh>
    <phoneticPr fontId="2"/>
  </si>
  <si>
    <t>定格消費電力</t>
    <rPh sb="0" eb="2">
      <t>テイカク</t>
    </rPh>
    <rPh sb="2" eb="6">
      <t>ショウヒデンリョク</t>
    </rPh>
    <phoneticPr fontId="3"/>
  </si>
  <si>
    <r>
      <t>計算方法</t>
    </r>
    <r>
      <rPr>
        <vertAlign val="superscript"/>
        <sz val="11"/>
        <color theme="1"/>
        <rFont val="UD デジタル 教科書体 NK-R"/>
        <family val="1"/>
        <charset val="128"/>
      </rPr>
      <t>※1</t>
    </r>
    <rPh sb="0" eb="2">
      <t>ケイサン</t>
    </rPh>
    <rPh sb="2" eb="4">
      <t>ホウホウ</t>
    </rPh>
    <phoneticPr fontId="2"/>
  </si>
  <si>
    <t>※1「計算方法」については、リストから選択してください。カタログ等の記載内容に応じて計算方法が選べます。</t>
    <rPh sb="3" eb="7">
      <t>ケイサンホウホウ</t>
    </rPh>
    <rPh sb="10" eb="12">
      <t>センタク</t>
    </rPh>
    <rPh sb="32" eb="33">
      <t>トウ</t>
    </rPh>
    <rPh sb="34" eb="36">
      <t>キサイ</t>
    </rPh>
    <rPh sb="36" eb="38">
      <t>ナイヨウ</t>
    </rPh>
    <rPh sb="39" eb="40">
      <t>オウ</t>
    </rPh>
    <rPh sb="42" eb="46">
      <t>ケイサンホウホウ</t>
    </rPh>
    <rPh sb="47" eb="48">
      <t>エラ</t>
    </rPh>
    <phoneticPr fontId="2"/>
  </si>
  <si>
    <t>　　　　「消費電力から計算」を選択した場合、APFの入力は任意です。「APFから計算」を選択した場合、「定格消費電力」の入力は任意です。</t>
    <rPh sb="5" eb="9">
      <t>ショウヒデンリョク</t>
    </rPh>
    <rPh sb="11" eb="13">
      <t>ケイサン</t>
    </rPh>
    <rPh sb="15" eb="17">
      <t>センタク</t>
    </rPh>
    <rPh sb="19" eb="21">
      <t>バアイ</t>
    </rPh>
    <rPh sb="26" eb="28">
      <t>ニュウリョク</t>
    </rPh>
    <rPh sb="29" eb="31">
      <t>ニンイ</t>
    </rPh>
    <rPh sb="52" eb="58">
      <t>テイカクショウヒデンリョク</t>
    </rPh>
    <phoneticPr fontId="2"/>
  </si>
  <si>
    <t>※2「設備の種類」については、リストから選択してください。ビルトイン型やダクトで広範に配管されているものを「業務用」、そうでないものを「家庭用」とします。</t>
    <rPh sb="3" eb="5">
      <t>セツビ</t>
    </rPh>
    <rPh sb="6" eb="8">
      <t>シュルイ</t>
    </rPh>
    <rPh sb="11" eb="13">
      <t>センタク</t>
    </rPh>
    <rPh sb="34" eb="35">
      <t>ガタ</t>
    </rPh>
    <rPh sb="40" eb="42">
      <t>コウハン</t>
    </rPh>
    <rPh sb="43" eb="45">
      <t>ハイカン</t>
    </rPh>
    <rPh sb="54" eb="57">
      <t>ギョウムヨウ</t>
    </rPh>
    <rPh sb="68" eb="71">
      <t>カテイヨウ</t>
    </rPh>
    <phoneticPr fontId="2"/>
  </si>
  <si>
    <r>
      <t>設備の種類</t>
    </r>
    <r>
      <rPr>
        <vertAlign val="superscript"/>
        <sz val="11"/>
        <color theme="1"/>
        <rFont val="UD デジタル 教科書体 NK-R"/>
        <family val="1"/>
        <charset val="128"/>
      </rPr>
      <t>※2</t>
    </r>
    <rPh sb="0" eb="2">
      <t>セツビ</t>
    </rPh>
    <rPh sb="3" eb="5">
      <t>シュルイ</t>
    </rPh>
    <phoneticPr fontId="2"/>
  </si>
  <si>
    <r>
      <t>EHP空調更新に係るCO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 Ver.1.1</t>
    </r>
    <rPh sb="3" eb="5">
      <t>クウチョウ</t>
    </rPh>
    <rPh sb="5" eb="7">
      <t>コウシン</t>
    </rPh>
    <rPh sb="8" eb="9">
      <t>カカ</t>
    </rPh>
    <rPh sb="13" eb="15">
      <t>ハイシュツ</t>
    </rPh>
    <rPh sb="15" eb="17">
      <t>サクゲン</t>
    </rPh>
    <rPh sb="18" eb="21">
      <t>ケイサンショ</t>
    </rPh>
    <phoneticPr fontId="2"/>
  </si>
  <si>
    <r>
      <t>ＣＯ</t>
    </r>
    <r>
      <rPr>
        <vertAlign val="subscript"/>
        <sz val="11"/>
        <rFont val="UD デジタル 教科書体 NK-R"/>
        <family val="1"/>
        <charset val="128"/>
      </rPr>
      <t>２</t>
    </r>
    <r>
      <rPr>
        <sz val="11"/>
        <rFont val="UD デジタル 教科書体 NK-R"/>
        <family val="1"/>
        <charset val="128"/>
      </rPr>
      <t>排出量
[t-CO2/年]</t>
    </r>
    <rPh sb="3" eb="5">
      <t>ハイシュツ</t>
    </rPh>
    <rPh sb="5" eb="6">
      <t>リョウ</t>
    </rPh>
    <phoneticPr fontId="2"/>
  </si>
  <si>
    <t>EHP更新による
年間ＣＯ２排出
削減量
[t-CO2/年]</t>
    <rPh sb="3" eb="5">
      <t>コウシン</t>
    </rPh>
    <rPh sb="9" eb="11">
      <t>ネンカン</t>
    </rPh>
    <rPh sb="14" eb="16">
      <t>ハイシュツ</t>
    </rPh>
    <rPh sb="17" eb="19">
      <t>サクゲン</t>
    </rPh>
    <rPh sb="19" eb="20">
      <t>リョウ</t>
    </rPh>
    <rPh sb="28" eb="29">
      <t>ネン</t>
    </rPh>
    <phoneticPr fontId="3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</si>
  <si>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</si>
  <si>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累積総CO2排出削減量[t-CO2]</t>
    <rPh sb="0" eb="3">
      <t>ルイセキソウ</t>
    </rPh>
    <rPh sb="6" eb="8">
      <t>ハイシュツ</t>
    </rPh>
    <rPh sb="8" eb="10">
      <t>サクゲン</t>
    </rPh>
    <rPh sb="10" eb="11">
      <t>リョウ</t>
    </rPh>
    <phoneticPr fontId="2"/>
  </si>
  <si>
    <t>温室効果ガス排出量算定・報告・公表制度の電気事業者別排出係数（令和6年度提出用）における代替値</t>
    <rPh sb="31" eb="33">
      <t>レイワ</t>
    </rPh>
    <rPh sb="34" eb="36">
      <t>ネンド</t>
    </rPh>
    <rPh sb="36" eb="39">
      <t>テイシュツヨウ</t>
    </rPh>
    <rPh sb="44" eb="47">
      <t>ダイタイチ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</si>
</sst>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.0"/>
    <numFmt numFmtId="178" formatCode="0.0_);[Red]\(0.0\)"/>
    <numFmt numFmtId="179" formatCode="0_);[Red]\(0\)"/>
    <numFmt numFmtId="180" formatCode="#,##0.0;[Red]\-#,##0.0"/>
    <numFmt numFmtId="181" formatCode="#,##0.000;[Red]\-#,##0.000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P-B"/>
      <family val="1"/>
      <charset val="128"/>
    </font>
    <font>
      <b/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1"/>
      <color theme="1"/>
      <name val="Yu Gothic"/>
      <family val="3"/>
      <charset val="128"/>
      <scheme val="minor"/>
    </font>
    <font>
      <sz val="11"/>
      <color rgb="FFFF0000"/>
      <name val="UD デジタル 教科書体 NK-R"/>
      <family val="1"/>
      <charset val="128"/>
    </font>
    <font>
      <sz val="11"/>
      <name val="Yu Gothic"/>
      <family val="3"/>
      <charset val="128"/>
      <scheme val="minor"/>
    </font>
    <font>
      <sz val="11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vertAlign val="subscript"/>
      <sz val="11"/>
      <name val="UD デジタル 教科書体 NK-R"/>
      <family val="1"/>
      <charset val="128"/>
    </font>
    <font>
      <sz val="11"/>
      <name val="Yu Gothic"/>
      <family val="2"/>
      <scheme val="minor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vertAlign val="subscript"/>
      <sz val="14"/>
      <color theme="1"/>
      <name val="UD デジタル 教科書体 NK-R"/>
      <family val="1"/>
      <charset val="128"/>
    </font>
    <font>
      <sz val="11"/>
      <color rgb="FFFF0000"/>
      <name val="Yu Gothic"/>
      <family val="2"/>
      <scheme val="minor"/>
    </font>
    <font>
      <sz val="11"/>
      <color rgb="FF000000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14" fillId="6" borderId="0" xfId="0" applyFont="1" applyFill="1" applyAlignment="1">
      <alignment vertical="center"/>
    </xf>
    <xf numFmtId="176" fontId="17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/>
    </xf>
    <xf numFmtId="178" fontId="15" fillId="0" borderId="0" xfId="0" applyNumberFormat="1" applyFont="1" applyAlignment="1">
      <alignment vertical="center" shrinkToFit="1"/>
    </xf>
    <xf numFmtId="178" fontId="15" fillId="0" borderId="0" xfId="1" applyNumberFormat="1" applyFont="1" applyFill="1" applyBorder="1" applyAlignment="1">
      <alignment vertical="center" shrinkToFit="1"/>
    </xf>
    <xf numFmtId="178" fontId="15" fillId="0" borderId="0" xfId="0" applyNumberFormat="1" applyFont="1" applyAlignment="1" applyProtection="1">
      <alignment vertical="center" shrinkToFit="1"/>
      <protection locked="0"/>
    </xf>
    <xf numFmtId="178" fontId="15" fillId="0" borderId="0" xfId="1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8" fontId="13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7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3" borderId="44" xfId="0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vertical="center"/>
      <protection locked="0"/>
    </xf>
    <xf numFmtId="0" fontId="21" fillId="6" borderId="29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78" fontId="18" fillId="0" borderId="0" xfId="0" applyNumberFormat="1" applyFont="1" applyAlignment="1">
      <alignment vertical="center"/>
    </xf>
    <xf numFmtId="178" fontId="18" fillId="0" borderId="0" xfId="0" applyNumberFormat="1" applyFont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178" fontId="0" fillId="0" borderId="0" xfId="0" applyNumberFormat="1" applyAlignment="1" applyProtection="1">
      <alignment vertical="center"/>
      <protection locked="0"/>
    </xf>
    <xf numFmtId="0" fontId="5" fillId="0" borderId="0" xfId="0" applyFont="1" applyAlignment="1">
      <alignment vertical="center" shrinkToFit="1"/>
    </xf>
    <xf numFmtId="0" fontId="11" fillId="6" borderId="0" xfId="0" applyFont="1" applyFill="1" applyAlignment="1">
      <alignment vertical="center"/>
    </xf>
    <xf numFmtId="178" fontId="0" fillId="6" borderId="0" xfId="0" applyNumberFormat="1" applyFill="1" applyAlignment="1">
      <alignment vertical="center"/>
    </xf>
    <xf numFmtId="178" fontId="0" fillId="6" borderId="0" xfId="0" applyNumberFormat="1" applyFill="1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3" borderId="6" xfId="0" applyFont="1" applyFill="1" applyBorder="1" applyAlignment="1" applyProtection="1">
      <alignment vertical="center" shrinkToFit="1"/>
      <protection locked="0"/>
    </xf>
    <xf numFmtId="38" fontId="5" fillId="4" borderId="6" xfId="1" applyFont="1" applyFill="1" applyBorder="1" applyAlignment="1">
      <alignment vertical="center" shrinkToFit="1"/>
    </xf>
    <xf numFmtId="180" fontId="5" fillId="4" borderId="6" xfId="1" applyNumberFormat="1" applyFont="1" applyFill="1" applyBorder="1" applyAlignment="1">
      <alignment vertical="center" shrinkToFit="1"/>
    </xf>
    <xf numFmtId="180" fontId="5" fillId="3" borderId="6" xfId="1" applyNumberFormat="1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180" fontId="5" fillId="4" borderId="3" xfId="1" applyNumberFormat="1" applyFont="1" applyFill="1" applyBorder="1" applyAlignment="1">
      <alignment vertical="center" shrinkToFit="1"/>
    </xf>
    <xf numFmtId="180" fontId="5" fillId="3" borderId="3" xfId="1" applyNumberFormat="1" applyFont="1" applyFill="1" applyBorder="1" applyAlignment="1" applyProtection="1">
      <alignment vertical="center" shrinkToFit="1"/>
      <protection locked="0"/>
    </xf>
    <xf numFmtId="0" fontId="5" fillId="3" borderId="11" xfId="0" applyFont="1" applyFill="1" applyBorder="1" applyAlignment="1" applyProtection="1">
      <alignment vertical="center" shrinkToFit="1"/>
      <protection locked="0"/>
    </xf>
    <xf numFmtId="38" fontId="5" fillId="4" borderId="11" xfId="1" applyFont="1" applyFill="1" applyBorder="1" applyAlignment="1">
      <alignment vertical="center" shrinkToFit="1"/>
    </xf>
    <xf numFmtId="180" fontId="5" fillId="4" borderId="4" xfId="1" applyNumberFormat="1" applyFont="1" applyFill="1" applyBorder="1" applyAlignment="1">
      <alignment vertical="center" shrinkToFit="1"/>
    </xf>
    <xf numFmtId="180" fontId="5" fillId="3" borderId="4" xfId="1" applyNumberFormat="1" applyFont="1" applyFill="1" applyBorder="1" applyAlignment="1" applyProtection="1">
      <alignment vertical="center" shrinkToFit="1"/>
      <protection locked="0"/>
    </xf>
    <xf numFmtId="38" fontId="21" fillId="8" borderId="17" xfId="1" applyFont="1" applyFill="1" applyBorder="1" applyAlignment="1">
      <alignment horizontal="center" vertical="center" shrinkToFit="1"/>
    </xf>
    <xf numFmtId="38" fontId="21" fillId="8" borderId="16" xfId="1" applyFont="1" applyFill="1" applyBorder="1" applyAlignment="1">
      <alignment horizontal="center" vertical="center" shrinkToFit="1"/>
    </xf>
    <xf numFmtId="178" fontId="21" fillId="8" borderId="44" xfId="1" applyNumberFormat="1" applyFont="1" applyFill="1" applyBorder="1" applyAlignment="1">
      <alignment horizontal="center" vertical="center" shrinkToFit="1"/>
    </xf>
    <xf numFmtId="38" fontId="21" fillId="9" borderId="17" xfId="1" applyFont="1" applyFill="1" applyBorder="1" applyAlignment="1">
      <alignment horizontal="center" vertical="center" shrinkToFit="1"/>
    </xf>
    <xf numFmtId="38" fontId="21" fillId="9" borderId="16" xfId="1" applyFont="1" applyFill="1" applyBorder="1" applyAlignment="1">
      <alignment horizontal="center" vertical="center" shrinkToFit="1"/>
    </xf>
    <xf numFmtId="178" fontId="21" fillId="9" borderId="4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8" fontId="27" fillId="5" borderId="34" xfId="0" applyNumberFormat="1" applyFont="1" applyFill="1" applyBorder="1" applyAlignment="1">
      <alignment horizontal="center" vertical="center"/>
    </xf>
    <xf numFmtId="178" fontId="27" fillId="5" borderId="35" xfId="0" applyNumberFormat="1" applyFont="1" applyFill="1" applyBorder="1" applyAlignment="1">
      <alignment horizontal="center" vertical="center"/>
    </xf>
    <xf numFmtId="178" fontId="27" fillId="5" borderId="42" xfId="0" applyNumberFormat="1" applyFont="1" applyFill="1" applyBorder="1" applyAlignment="1">
      <alignment horizontal="center" vertical="center"/>
    </xf>
    <xf numFmtId="178" fontId="27" fillId="2" borderId="43" xfId="0" applyNumberFormat="1" applyFont="1" applyFill="1" applyBorder="1" applyAlignment="1">
      <alignment horizontal="center" vertical="center"/>
    </xf>
    <xf numFmtId="178" fontId="27" fillId="2" borderId="35" xfId="0" applyNumberFormat="1" applyFont="1" applyFill="1" applyBorder="1" applyAlignment="1">
      <alignment horizontal="center" vertical="center"/>
    </xf>
    <xf numFmtId="178" fontId="27" fillId="2" borderId="42" xfId="0" applyNumberFormat="1" applyFont="1" applyFill="1" applyBorder="1" applyAlignment="1">
      <alignment horizontal="center" vertical="center"/>
    </xf>
    <xf numFmtId="178" fontId="28" fillId="5" borderId="34" xfId="0" applyNumberFormat="1" applyFont="1" applyFill="1" applyBorder="1" applyAlignment="1">
      <alignment vertical="center"/>
    </xf>
    <xf numFmtId="178" fontId="28" fillId="5" borderId="35" xfId="0" applyNumberFormat="1" applyFont="1" applyFill="1" applyBorder="1" applyAlignment="1">
      <alignment vertical="center"/>
    </xf>
    <xf numFmtId="178" fontId="28" fillId="5" borderId="42" xfId="0" applyNumberFormat="1" applyFont="1" applyFill="1" applyBorder="1" applyAlignment="1">
      <alignment vertical="center"/>
    </xf>
    <xf numFmtId="178" fontId="28" fillId="2" borderId="43" xfId="0" applyNumberFormat="1" applyFont="1" applyFill="1" applyBorder="1" applyAlignment="1">
      <alignment vertical="center"/>
    </xf>
    <xf numFmtId="178" fontId="28" fillId="2" borderId="35" xfId="0" applyNumberFormat="1" applyFont="1" applyFill="1" applyBorder="1" applyAlignment="1">
      <alignment vertical="center"/>
    </xf>
    <xf numFmtId="178" fontId="28" fillId="2" borderId="42" xfId="0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4" borderId="3" xfId="0" applyFont="1" applyFill="1" applyBorder="1" applyAlignment="1">
      <alignment vertical="center" shrinkToFit="1"/>
    </xf>
    <xf numFmtId="38" fontId="27" fillId="4" borderId="3" xfId="0" applyNumberFormat="1" applyFont="1" applyFill="1" applyBorder="1" applyAlignment="1">
      <alignment vertical="center"/>
    </xf>
    <xf numFmtId="178" fontId="27" fillId="4" borderId="39" xfId="0" applyNumberFormat="1" applyFont="1" applyFill="1" applyBorder="1" applyAlignment="1">
      <alignment vertical="center"/>
    </xf>
    <xf numFmtId="178" fontId="27" fillId="4" borderId="22" xfId="0" applyNumberFormat="1" applyFont="1" applyFill="1" applyBorder="1" applyAlignment="1">
      <alignment vertical="center"/>
    </xf>
    <xf numFmtId="178" fontId="27" fillId="4" borderId="28" xfId="0" applyNumberFormat="1" applyFont="1" applyFill="1" applyBorder="1" applyAlignment="1">
      <alignment vertical="center"/>
    </xf>
    <xf numFmtId="178" fontId="27" fillId="4" borderId="26" xfId="0" applyNumberFormat="1" applyFont="1" applyFill="1" applyBorder="1" applyAlignment="1">
      <alignment vertical="center"/>
    </xf>
    <xf numFmtId="178" fontId="27" fillId="4" borderId="41" xfId="0" applyNumberFormat="1" applyFont="1" applyFill="1" applyBorder="1" applyAlignment="1">
      <alignment vertical="center"/>
    </xf>
    <xf numFmtId="178" fontId="27" fillId="0" borderId="0" xfId="0" applyNumberFormat="1" applyFont="1" applyAlignment="1">
      <alignment horizontal="center" vertical="center"/>
    </xf>
    <xf numFmtId="178" fontId="27" fillId="0" borderId="0" xfId="0" applyNumberFormat="1" applyFont="1" applyAlignment="1">
      <alignment vertical="center"/>
    </xf>
    <xf numFmtId="0" fontId="8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38" fontId="25" fillId="4" borderId="11" xfId="1" applyFont="1" applyFill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21" fillId="0" borderId="1" xfId="0" applyFont="1" applyBorder="1" applyAlignment="1">
      <alignment vertical="center"/>
    </xf>
    <xf numFmtId="181" fontId="21" fillId="4" borderId="1" xfId="1" applyNumberFormat="1" applyFont="1" applyFill="1" applyBorder="1" applyAlignment="1">
      <alignment vertical="center" shrinkToFit="1"/>
    </xf>
    <xf numFmtId="180" fontId="5" fillId="4" borderId="6" xfId="1" applyNumberFormat="1" applyFont="1" applyFill="1" applyBorder="1" applyAlignment="1" applyProtection="1">
      <alignment vertical="center" shrinkToFit="1"/>
    </xf>
    <xf numFmtId="180" fontId="5" fillId="4" borderId="3" xfId="1" applyNumberFormat="1" applyFont="1" applyFill="1" applyBorder="1" applyAlignment="1" applyProtection="1">
      <alignment vertical="center" shrinkToFit="1"/>
    </xf>
    <xf numFmtId="180" fontId="5" fillId="4" borderId="4" xfId="1" applyNumberFormat="1" applyFont="1" applyFill="1" applyBorder="1" applyAlignment="1" applyProtection="1">
      <alignment vertical="center" shrinkToFit="1"/>
    </xf>
    <xf numFmtId="38" fontId="5" fillId="3" borderId="6" xfId="1" applyFont="1" applyFill="1" applyBorder="1" applyAlignment="1" applyProtection="1">
      <alignment vertical="center" shrinkToFit="1"/>
      <protection locked="0"/>
    </xf>
    <xf numFmtId="38" fontId="5" fillId="3" borderId="3" xfId="1" applyFont="1" applyFill="1" applyBorder="1" applyAlignment="1" applyProtection="1">
      <alignment vertical="center" shrinkToFit="1"/>
      <protection locked="0"/>
    </xf>
    <xf numFmtId="38" fontId="5" fillId="3" borderId="4" xfId="1" applyFont="1" applyFill="1" applyBorder="1" applyAlignment="1" applyProtection="1">
      <alignment vertical="center" shrinkToFit="1"/>
      <protection locked="0"/>
    </xf>
    <xf numFmtId="180" fontId="5" fillId="3" borderId="11" xfId="1" applyNumberFormat="1" applyFont="1" applyFill="1" applyBorder="1" applyAlignment="1" applyProtection="1">
      <alignment vertical="center" shrinkToFit="1"/>
      <protection locked="0"/>
    </xf>
    <xf numFmtId="179" fontId="27" fillId="4" borderId="34" xfId="0" applyNumberFormat="1" applyFont="1" applyFill="1" applyBorder="1" applyAlignment="1">
      <alignment vertical="center"/>
    </xf>
    <xf numFmtId="179" fontId="27" fillId="4" borderId="35" xfId="0" applyNumberFormat="1" applyFont="1" applyFill="1" applyBorder="1" applyAlignment="1">
      <alignment vertical="center"/>
    </xf>
    <xf numFmtId="179" fontId="27" fillId="4" borderId="42" xfId="0" applyNumberFormat="1" applyFont="1" applyFill="1" applyBorder="1" applyAlignment="1">
      <alignment vertical="center"/>
    </xf>
    <xf numFmtId="179" fontId="27" fillId="4" borderId="43" xfId="0" applyNumberFormat="1" applyFont="1" applyFill="1" applyBorder="1" applyAlignment="1">
      <alignment vertical="center"/>
    </xf>
    <xf numFmtId="0" fontId="27" fillId="0" borderId="6" xfId="0" applyFont="1" applyBorder="1" applyAlignment="1">
      <alignment horizontal="center" vertical="center" wrapText="1"/>
    </xf>
    <xf numFmtId="0" fontId="27" fillId="4" borderId="6" xfId="0" applyFont="1" applyFill="1" applyBorder="1" applyAlignment="1">
      <alignment vertical="center" shrinkToFit="1"/>
    </xf>
    <xf numFmtId="38" fontId="27" fillId="4" borderId="6" xfId="0" applyNumberFormat="1" applyFont="1" applyFill="1" applyBorder="1" applyAlignment="1">
      <alignment vertical="center"/>
    </xf>
    <xf numFmtId="178" fontId="27" fillId="4" borderId="50" xfId="0" applyNumberFormat="1" applyFont="1" applyFill="1" applyBorder="1" applyAlignment="1">
      <alignment vertical="center"/>
    </xf>
    <xf numFmtId="178" fontId="27" fillId="4" borderId="51" xfId="0" applyNumberFormat="1" applyFont="1" applyFill="1" applyBorder="1" applyAlignment="1">
      <alignment vertical="center"/>
    </xf>
    <xf numFmtId="178" fontId="27" fillId="4" borderId="52" xfId="0" applyNumberFormat="1" applyFont="1" applyFill="1" applyBorder="1" applyAlignment="1">
      <alignment vertical="center"/>
    </xf>
    <xf numFmtId="178" fontId="27" fillId="4" borderId="25" xfId="0" applyNumberFormat="1" applyFont="1" applyFill="1" applyBorder="1" applyAlignment="1">
      <alignment vertical="center"/>
    </xf>
    <xf numFmtId="178" fontId="27" fillId="4" borderId="53" xfId="0" applyNumberFormat="1" applyFont="1" applyFill="1" applyBorder="1" applyAlignment="1">
      <alignment vertical="center"/>
    </xf>
    <xf numFmtId="0" fontId="19" fillId="7" borderId="45" xfId="0" applyFont="1" applyFill="1" applyBorder="1" applyAlignment="1">
      <alignment horizontal="center" vertical="center" shrinkToFit="1"/>
    </xf>
    <xf numFmtId="0" fontId="19" fillId="7" borderId="45" xfId="0" applyFont="1" applyFill="1" applyBorder="1" applyAlignment="1">
      <alignment vertical="center" shrinkToFit="1"/>
    </xf>
    <xf numFmtId="38" fontId="19" fillId="7" borderId="45" xfId="1" applyFont="1" applyFill="1" applyBorder="1" applyAlignment="1">
      <alignment vertical="center" shrinkToFit="1"/>
    </xf>
    <xf numFmtId="180" fontId="19" fillId="7" borderId="45" xfId="1" applyNumberFormat="1" applyFont="1" applyFill="1" applyBorder="1" applyAlignment="1">
      <alignment vertical="center" shrinkToFit="1"/>
    </xf>
    <xf numFmtId="180" fontId="19" fillId="7" borderId="45" xfId="1" applyNumberFormat="1" applyFont="1" applyFill="1" applyBorder="1" applyAlignment="1" applyProtection="1">
      <alignment vertical="center" shrinkToFit="1"/>
      <protection locked="0"/>
    </xf>
    <xf numFmtId="0" fontId="31" fillId="0" borderId="2" xfId="0" applyFont="1" applyBorder="1" applyAlignment="1">
      <alignment horizontal="center" vertical="center" wrapText="1"/>
    </xf>
    <xf numFmtId="0" fontId="31" fillId="4" borderId="2" xfId="0" applyFont="1" applyFill="1" applyBorder="1" applyAlignment="1">
      <alignment vertical="center" shrinkToFit="1"/>
    </xf>
    <xf numFmtId="38" fontId="31" fillId="4" borderId="2" xfId="0" applyNumberFormat="1" applyFont="1" applyFill="1" applyBorder="1" applyAlignment="1">
      <alignment vertical="center"/>
    </xf>
    <xf numFmtId="178" fontId="31" fillId="4" borderId="36" xfId="0" applyNumberFormat="1" applyFont="1" applyFill="1" applyBorder="1" applyAlignment="1">
      <alignment vertical="center"/>
    </xf>
    <xf numFmtId="178" fontId="31" fillId="4" borderId="37" xfId="0" applyNumberFormat="1" applyFont="1" applyFill="1" applyBorder="1" applyAlignment="1">
      <alignment vertical="center"/>
    </xf>
    <xf numFmtId="178" fontId="31" fillId="4" borderId="38" xfId="0" applyNumberFormat="1" applyFont="1" applyFill="1" applyBorder="1" applyAlignment="1">
      <alignment vertical="center"/>
    </xf>
    <xf numFmtId="178" fontId="31" fillId="4" borderId="32" xfId="0" applyNumberFormat="1" applyFont="1" applyFill="1" applyBorder="1" applyAlignment="1">
      <alignment vertical="center"/>
    </xf>
    <xf numFmtId="178" fontId="31" fillId="4" borderId="4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38" fontId="32" fillId="0" borderId="0" xfId="1" applyFont="1" applyBorder="1" applyAlignment="1">
      <alignment vertical="center"/>
    </xf>
    <xf numFmtId="0" fontId="5" fillId="4" borderId="6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vertical="center" shrinkToFit="1"/>
    </xf>
    <xf numFmtId="40" fontId="19" fillId="7" borderId="45" xfId="1" applyNumberFormat="1" applyFont="1" applyFill="1" applyBorder="1" applyAlignment="1">
      <alignment vertical="center" shrinkToFit="1"/>
    </xf>
    <xf numFmtId="40" fontId="5" fillId="4" borderId="6" xfId="1" applyNumberFormat="1" applyFont="1" applyFill="1" applyBorder="1" applyAlignment="1">
      <alignment vertical="center" shrinkToFit="1"/>
    </xf>
    <xf numFmtId="40" fontId="5" fillId="4" borderId="3" xfId="1" applyNumberFormat="1" applyFont="1" applyFill="1" applyBorder="1" applyAlignment="1">
      <alignment vertical="center" shrinkToFit="1"/>
    </xf>
    <xf numFmtId="40" fontId="5" fillId="4" borderId="4" xfId="1" applyNumberFormat="1" applyFont="1" applyFill="1" applyBorder="1" applyAlignment="1">
      <alignment vertical="center" shrinkToFit="1"/>
    </xf>
    <xf numFmtId="40" fontId="7" fillId="4" borderId="48" xfId="1" applyNumberFormat="1" applyFont="1" applyFill="1" applyBorder="1" applyAlignment="1">
      <alignment vertical="center"/>
    </xf>
    <xf numFmtId="40" fontId="5" fillId="4" borderId="49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9" borderId="29" xfId="0" applyFont="1" applyFill="1" applyBorder="1" applyAlignment="1">
      <alignment horizontal="center" vertical="center"/>
    </xf>
    <xf numFmtId="0" fontId="5" fillId="9" borderId="46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38" fontId="21" fillId="9" borderId="9" xfId="1" applyFont="1" applyFill="1" applyBorder="1" applyAlignment="1">
      <alignment horizontal="center" vertical="center" shrinkToFit="1"/>
    </xf>
    <xf numFmtId="38" fontId="21" fillId="9" borderId="6" xfId="1" applyFont="1" applyFill="1" applyBorder="1" applyAlignment="1">
      <alignment horizontal="center" vertical="center" shrinkToFit="1"/>
    </xf>
    <xf numFmtId="38" fontId="21" fillId="9" borderId="13" xfId="1" applyFont="1" applyFill="1" applyBorder="1" applyAlignment="1">
      <alignment horizontal="center" vertical="center" shrinkToFit="1"/>
    </xf>
    <xf numFmtId="38" fontId="21" fillId="9" borderId="15" xfId="1" applyFont="1" applyFill="1" applyBorder="1" applyAlignment="1">
      <alignment horizontal="center" vertical="center" shrinkToFit="1"/>
    </xf>
    <xf numFmtId="38" fontId="21" fillId="9" borderId="7" xfId="1" applyFont="1" applyFill="1" applyBorder="1" applyAlignment="1">
      <alignment horizontal="center" vertical="center" shrinkToFit="1"/>
    </xf>
    <xf numFmtId="38" fontId="21" fillId="9" borderId="14" xfId="1" applyFont="1" applyFill="1" applyBorder="1" applyAlignment="1">
      <alignment horizontal="center" vertical="center" shrinkToFit="1"/>
    </xf>
    <xf numFmtId="38" fontId="5" fillId="9" borderId="9" xfId="1" applyFont="1" applyFill="1" applyBorder="1" applyAlignment="1">
      <alignment horizontal="center" vertical="center" shrinkToFit="1"/>
    </xf>
    <xf numFmtId="38" fontId="5" fillId="9" borderId="17" xfId="1" applyFont="1" applyFill="1" applyBorder="1" applyAlignment="1">
      <alignment horizontal="center" vertical="center" shrinkToFit="1"/>
    </xf>
    <xf numFmtId="38" fontId="21" fillId="9" borderId="9" xfId="1" applyFont="1" applyFill="1" applyBorder="1" applyAlignment="1">
      <alignment horizontal="center" vertical="center" wrapText="1" shrinkToFit="1"/>
    </xf>
    <xf numFmtId="38" fontId="21" fillId="9" borderId="17" xfId="1" applyFont="1" applyFill="1" applyBorder="1" applyAlignment="1">
      <alignment horizontal="center" vertical="center" wrapText="1" shrinkToFit="1"/>
    </xf>
    <xf numFmtId="38" fontId="21" fillId="9" borderId="10" xfId="1" applyFont="1" applyFill="1" applyBorder="1" applyAlignment="1">
      <alignment horizontal="center" vertical="center" wrapText="1" shrinkToFit="1"/>
    </xf>
    <xf numFmtId="178" fontId="21" fillId="9" borderId="9" xfId="1" applyNumberFormat="1" applyFont="1" applyFill="1" applyBorder="1" applyAlignment="1">
      <alignment horizontal="center" vertical="center" shrinkToFit="1"/>
    </xf>
    <xf numFmtId="178" fontId="21" fillId="9" borderId="6" xfId="1" applyNumberFormat="1" applyFont="1" applyFill="1" applyBorder="1" applyAlignment="1">
      <alignment horizontal="center" vertical="center" shrinkToFit="1"/>
    </xf>
    <xf numFmtId="178" fontId="21" fillId="9" borderId="17" xfId="1" applyNumberFormat="1" applyFont="1" applyFill="1" applyBorder="1" applyAlignment="1">
      <alignment horizontal="center" vertical="center" shrinkToFit="1"/>
    </xf>
    <xf numFmtId="178" fontId="21" fillId="9" borderId="10" xfId="1" applyNumberFormat="1" applyFont="1" applyFill="1" applyBorder="1" applyAlignment="1">
      <alignment horizontal="center" vertical="center" shrinkToFit="1"/>
    </xf>
    <xf numFmtId="38" fontId="5" fillId="9" borderId="9" xfId="1" applyFont="1" applyFill="1" applyBorder="1" applyAlignment="1">
      <alignment horizontal="center" vertical="center" wrapText="1" shrinkToFit="1"/>
    </xf>
    <xf numFmtId="38" fontId="5" fillId="9" borderId="10" xfId="1" applyFont="1" applyFill="1" applyBorder="1" applyAlignment="1">
      <alignment horizontal="center" vertical="center" shrinkToFit="1"/>
    </xf>
    <xf numFmtId="38" fontId="5" fillId="9" borderId="17" xfId="1" applyFont="1" applyFill="1" applyBorder="1" applyAlignment="1">
      <alignment horizontal="center" vertical="center" wrapText="1" shrinkToFit="1"/>
    </xf>
    <xf numFmtId="38" fontId="5" fillId="9" borderId="10" xfId="1" applyFont="1" applyFill="1" applyBorder="1" applyAlignment="1">
      <alignment horizontal="center" vertical="center" wrapText="1" shrinkToFit="1"/>
    </xf>
    <xf numFmtId="38" fontId="21" fillId="8" borderId="6" xfId="1" applyFont="1" applyFill="1" applyBorder="1" applyAlignment="1">
      <alignment horizontal="center" vertical="center" shrinkToFit="1"/>
    </xf>
    <xf numFmtId="38" fontId="21" fillId="8" borderId="9" xfId="1" applyFont="1" applyFill="1" applyBorder="1" applyAlignment="1">
      <alignment horizontal="center" vertical="center" wrapText="1" shrinkToFit="1"/>
    </xf>
    <xf numFmtId="38" fontId="21" fillId="8" borderId="17" xfId="1" applyFont="1" applyFill="1" applyBorder="1" applyAlignment="1">
      <alignment horizontal="center" vertical="center" wrapText="1" shrinkToFit="1"/>
    </xf>
    <xf numFmtId="38" fontId="21" fillId="8" borderId="10" xfId="1" applyFont="1" applyFill="1" applyBorder="1" applyAlignment="1">
      <alignment horizontal="center" vertical="center" wrapText="1" shrinkToFit="1"/>
    </xf>
    <xf numFmtId="0" fontId="5" fillId="8" borderId="29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38" fontId="5" fillId="8" borderId="9" xfId="1" applyFont="1" applyFill="1" applyBorder="1" applyAlignment="1">
      <alignment horizontal="center" vertical="center" shrinkToFit="1"/>
    </xf>
    <xf numFmtId="38" fontId="5" fillId="8" borderId="1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21" fillId="8" borderId="9" xfId="1" applyFont="1" applyFill="1" applyBorder="1" applyAlignment="1">
      <alignment horizontal="center" vertical="center" shrinkToFit="1"/>
    </xf>
    <xf numFmtId="178" fontId="21" fillId="8" borderId="9" xfId="1" applyNumberFormat="1" applyFont="1" applyFill="1" applyBorder="1" applyAlignment="1">
      <alignment horizontal="center" vertical="center" shrinkToFit="1"/>
    </xf>
    <xf numFmtId="0" fontId="21" fillId="0" borderId="29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178" fontId="21" fillId="8" borderId="6" xfId="1" applyNumberFormat="1" applyFont="1" applyFill="1" applyBorder="1" applyAlignment="1">
      <alignment horizontal="center" vertical="center" shrinkToFit="1"/>
    </xf>
    <xf numFmtId="38" fontId="21" fillId="8" borderId="13" xfId="1" applyFont="1" applyFill="1" applyBorder="1" applyAlignment="1">
      <alignment horizontal="center" vertical="center" shrinkToFit="1"/>
    </xf>
    <xf numFmtId="38" fontId="21" fillId="8" borderId="15" xfId="1" applyFont="1" applyFill="1" applyBorder="1" applyAlignment="1">
      <alignment horizontal="center" vertical="center" shrinkToFit="1"/>
    </xf>
    <xf numFmtId="38" fontId="21" fillId="8" borderId="7" xfId="1" applyFont="1" applyFill="1" applyBorder="1" applyAlignment="1">
      <alignment horizontal="center" vertical="center" shrinkToFit="1"/>
    </xf>
    <xf numFmtId="38" fontId="21" fillId="8" borderId="14" xfId="1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 vertical="center" wrapText="1" shrinkToFit="1"/>
    </xf>
    <xf numFmtId="38" fontId="5" fillId="0" borderId="17" xfId="1" applyFont="1" applyFill="1" applyBorder="1" applyAlignment="1">
      <alignment horizontal="center" vertical="center" wrapText="1" shrinkToFit="1"/>
    </xf>
    <xf numFmtId="38" fontId="5" fillId="0" borderId="10" xfId="1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8" fontId="21" fillId="8" borderId="17" xfId="1" applyNumberFormat="1" applyFont="1" applyFill="1" applyBorder="1" applyAlignment="1">
      <alignment horizontal="center" vertical="center" shrinkToFit="1"/>
    </xf>
    <xf numFmtId="178" fontId="21" fillId="8" borderId="10" xfId="1" applyNumberFormat="1" applyFont="1" applyFill="1" applyBorder="1" applyAlignment="1">
      <alignment horizontal="center" vertical="center" shrinkToFit="1"/>
    </xf>
    <xf numFmtId="178" fontId="28" fillId="2" borderId="23" xfId="0" applyNumberFormat="1" applyFont="1" applyFill="1" applyBorder="1" applyAlignment="1">
      <alignment horizontal="center" vertical="center" wrapText="1"/>
    </xf>
    <xf numFmtId="178" fontId="28" fillId="2" borderId="24" xfId="0" applyNumberFormat="1" applyFont="1" applyFill="1" applyBorder="1" applyAlignment="1">
      <alignment horizontal="center" vertical="center" wrapText="1"/>
    </xf>
    <xf numFmtId="178" fontId="28" fillId="2" borderId="33" xfId="0" applyNumberFormat="1" applyFont="1" applyFill="1" applyBorder="1" applyAlignment="1">
      <alignment horizontal="center" vertical="center" wrapText="1"/>
    </xf>
    <xf numFmtId="178" fontId="27" fillId="2" borderId="19" xfId="0" applyNumberFormat="1" applyFont="1" applyFill="1" applyBorder="1" applyAlignment="1">
      <alignment horizontal="center" vertical="center"/>
    </xf>
    <xf numFmtId="178" fontId="27" fillId="2" borderId="0" xfId="0" applyNumberFormat="1" applyFont="1" applyFill="1" applyAlignment="1">
      <alignment horizontal="center" vertical="center"/>
    </xf>
    <xf numFmtId="178" fontId="27" fillId="5" borderId="19" xfId="0" applyNumberFormat="1" applyFont="1" applyFill="1" applyBorder="1" applyAlignment="1">
      <alignment horizontal="center" vertical="center"/>
    </xf>
    <xf numFmtId="178" fontId="27" fillId="5" borderId="0" xfId="0" applyNumberFormat="1" applyFont="1" applyFill="1" applyAlignment="1">
      <alignment horizontal="center" vertical="center"/>
    </xf>
    <xf numFmtId="178" fontId="27" fillId="5" borderId="27" xfId="0" applyNumberFormat="1" applyFont="1" applyFill="1" applyBorder="1" applyAlignment="1">
      <alignment horizontal="center" vertical="center"/>
    </xf>
    <xf numFmtId="178" fontId="20" fillId="5" borderId="1" xfId="0" applyNumberFormat="1" applyFont="1" applyFill="1" applyBorder="1" applyAlignment="1">
      <alignment horizontal="center" vertical="center"/>
    </xf>
    <xf numFmtId="178" fontId="20" fillId="5" borderId="29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78" fontId="28" fillId="5" borderId="23" xfId="0" applyNumberFormat="1" applyFont="1" applyFill="1" applyBorder="1" applyAlignment="1">
      <alignment horizontal="center" vertical="center" wrapText="1"/>
    </xf>
    <xf numFmtId="178" fontId="28" fillId="5" borderId="24" xfId="0" applyNumberFormat="1" applyFont="1" applyFill="1" applyBorder="1" applyAlignment="1">
      <alignment horizontal="center" vertical="center" wrapText="1"/>
    </xf>
    <xf numFmtId="178" fontId="28" fillId="5" borderId="33" xfId="0" applyNumberFormat="1" applyFont="1" applyFill="1" applyBorder="1" applyAlignment="1">
      <alignment horizontal="center" vertical="center" wrapText="1"/>
    </xf>
    <xf numFmtId="178" fontId="20" fillId="2" borderId="30" xfId="0" applyNumberFormat="1" applyFont="1" applyFill="1" applyBorder="1" applyAlignment="1">
      <alignment horizontal="center" vertical="center"/>
    </xf>
    <xf numFmtId="178" fontId="20" fillId="2" borderId="1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81" fontId="25" fillId="4" borderId="1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312025</xdr:colOff>
      <xdr:row>0</xdr:row>
      <xdr:rowOff>59120</xdr:rowOff>
    </xdr:from>
    <xdr:to>
      <xdr:col>11</xdr:col>
      <xdr:colOff>509669</xdr:colOff>
      <xdr:row>36</xdr:row>
      <xdr:rowOff>175638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73FC79-7508-4B5C-864C-6DFD627E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025" y="59120"/>
          <a:ext cx="6122851" cy="862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4854-EEE2-46A4-ACA5-BABB1B0AA618}">
  <sheetPr codeName="Sheet1"/>
  <dimension ref="A1:AS52"/>
  <sheetViews>
    <sheetView showGridLines="0" showZeros="0" tabSelected="1" view="pageBreakPreview" zoomScale="85" zoomScaleNormal="70" zoomScaleSheetLayoutView="85" workbookViewId="0"/>
  </sheetViews>
  <sheetFormatPr defaultColWidth="9" defaultRowHeight="17.7"/>
  <cols>
    <col min="1" max="1" width="3.140625" style="29" customWidth="1"/>
    <col min="2" max="4" width="9" style="29"/>
    <col min="5" max="5" width="3.046875" style="29" customWidth="1"/>
    <col min="6" max="6" width="5.234375" style="29" bestFit="1" customWidth="1"/>
    <col min="7" max="7" width="13.37890625" style="29" customWidth="1"/>
    <col min="8" max="8" width="6.234375" style="29" customWidth="1"/>
    <col min="9" max="9" width="11.85546875" style="29" customWidth="1"/>
    <col min="10" max="10" width="18.37890625" style="29" customWidth="1"/>
    <col min="11" max="14" width="6.1875" style="29" customWidth="1"/>
    <col min="15" max="19" width="6.1875" style="30" customWidth="1"/>
    <col min="20" max="22" width="8.5703125" style="29" customWidth="1"/>
    <col min="23" max="23" width="12.09375" style="29" customWidth="1"/>
    <col min="24" max="24" width="18.37890625" style="29" customWidth="1"/>
    <col min="25" max="25" width="17.140625" style="29" customWidth="1"/>
    <col min="26" max="26" width="8.5703125" style="29" customWidth="1"/>
    <col min="27" max="29" width="6.1875" style="29" customWidth="1"/>
    <col min="30" max="30" width="6.1875" style="30" customWidth="1"/>
    <col min="31" max="35" width="6.1875" style="37" customWidth="1"/>
    <col min="36" max="38" width="8.5703125" style="29" customWidth="1"/>
    <col min="39" max="39" width="12.09375" style="29" bestFit="1" customWidth="1"/>
    <col min="40" max="40" width="13.046875" style="29" customWidth="1"/>
    <col min="41" max="41" width="2.90234375" style="29" customWidth="1"/>
    <col min="42" max="42" width="9" style="29" customWidth="1"/>
    <col min="43" max="43" width="29.33203125" style="29" customWidth="1"/>
    <col min="44" max="44" width="9" style="29" customWidth="1"/>
    <col min="45" max="45" width="63.6171875" style="29" customWidth="1"/>
    <col min="46" max="46" width="9" style="29" customWidth="1"/>
    <col min="47" max="16384" width="9" style="29"/>
  </cols>
  <sheetData>
    <row r="1" spans="1:45" ht="29.7">
      <c r="A1" s="31" t="s">
        <v>69</v>
      </c>
      <c r="B1" s="31"/>
      <c r="C1" s="31"/>
      <c r="D1" s="1"/>
      <c r="E1" s="1"/>
      <c r="F1" s="1"/>
      <c r="G1" s="1"/>
      <c r="H1" s="9"/>
      <c r="I1" s="9"/>
      <c r="J1" s="1"/>
      <c r="K1" s="9"/>
      <c r="L1" s="9"/>
      <c r="M1" s="9"/>
      <c r="N1" s="9"/>
      <c r="O1" s="9"/>
      <c r="P1" s="10"/>
      <c r="Q1" s="10"/>
      <c r="R1" s="9"/>
      <c r="S1" s="10"/>
      <c r="T1" s="9"/>
      <c r="U1" s="9"/>
      <c r="V1" s="9"/>
      <c r="W1" s="9"/>
      <c r="X1" s="1"/>
      <c r="Y1" s="1"/>
      <c r="Z1" s="1"/>
      <c r="AA1" s="1"/>
      <c r="AB1" s="1"/>
      <c r="AC1" s="9"/>
      <c r="AD1" s="10"/>
      <c r="AE1" s="12"/>
      <c r="AF1" s="12"/>
      <c r="AG1" s="12"/>
      <c r="AH1" s="12"/>
      <c r="AI1" s="12"/>
      <c r="AJ1" s="9"/>
      <c r="AK1" s="9"/>
      <c r="AL1" s="9"/>
      <c r="AM1" s="9"/>
    </row>
    <row r="2" spans="1:45" ht="18.3">
      <c r="A2" s="1"/>
      <c r="B2" s="32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5" ht="21.3">
      <c r="A3" s="1"/>
      <c r="B3" s="32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5">
      <c r="A4" s="1"/>
      <c r="B4" s="134" t="s">
        <v>65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5">
      <c r="A5" s="1"/>
      <c r="B5" s="134" t="s">
        <v>66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5">
      <c r="A6" s="1"/>
      <c r="B6" s="134" t="s">
        <v>67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5" s="13" customFormat="1" ht="18" thickBot="1">
      <c r="A7" s="33"/>
      <c r="B7" s="33"/>
      <c r="C7" s="33"/>
      <c r="D7" s="33"/>
      <c r="E7" s="33"/>
      <c r="K7" s="33"/>
      <c r="L7" s="33"/>
      <c r="O7" s="34"/>
      <c r="P7" s="34"/>
      <c r="Q7" s="34"/>
      <c r="R7" s="34"/>
      <c r="S7" s="34"/>
      <c r="X7" s="33"/>
      <c r="Y7" s="33"/>
      <c r="Z7" s="33"/>
      <c r="AA7" s="33"/>
      <c r="AB7" s="33"/>
      <c r="AD7" s="34"/>
      <c r="AE7" s="35"/>
      <c r="AF7" s="35"/>
      <c r="AG7" s="35"/>
      <c r="AH7" s="35"/>
      <c r="AI7" s="35"/>
    </row>
    <row r="8" spans="1:45" s="13" customFormat="1" ht="18" customHeight="1" thickBot="1">
      <c r="A8" s="33"/>
      <c r="B8" s="33"/>
      <c r="C8" s="33"/>
      <c r="D8" s="33"/>
      <c r="E8" s="33"/>
      <c r="F8" s="195" t="s">
        <v>0</v>
      </c>
      <c r="G8" s="195" t="s">
        <v>25</v>
      </c>
      <c r="H8" s="192" t="s">
        <v>34</v>
      </c>
      <c r="I8" s="192" t="s">
        <v>64</v>
      </c>
      <c r="J8" s="176" t="s">
        <v>38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8"/>
      <c r="X8" s="150" t="s">
        <v>39</v>
      </c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2"/>
      <c r="AN8" s="147" t="s">
        <v>71</v>
      </c>
    </row>
    <row r="9" spans="1:45" ht="18.75" customHeight="1">
      <c r="A9" s="1"/>
      <c r="B9" s="1"/>
      <c r="C9" s="1"/>
      <c r="D9" s="1"/>
      <c r="E9" s="1"/>
      <c r="F9" s="196"/>
      <c r="G9" s="196"/>
      <c r="H9" s="193"/>
      <c r="I9" s="193"/>
      <c r="J9" s="179" t="s">
        <v>30</v>
      </c>
      <c r="K9" s="182" t="s">
        <v>31</v>
      </c>
      <c r="L9" s="182"/>
      <c r="M9" s="183" t="s">
        <v>33</v>
      </c>
      <c r="N9" s="183"/>
      <c r="O9" s="183" t="s">
        <v>63</v>
      </c>
      <c r="P9" s="183"/>
      <c r="Q9" s="183" t="s">
        <v>59</v>
      </c>
      <c r="R9" s="188" t="s">
        <v>26</v>
      </c>
      <c r="S9" s="189"/>
      <c r="T9" s="182" t="s">
        <v>36</v>
      </c>
      <c r="U9" s="182"/>
      <c r="V9" s="182"/>
      <c r="W9" s="173" t="s">
        <v>70</v>
      </c>
      <c r="X9" s="159" t="s">
        <v>30</v>
      </c>
      <c r="Y9" s="168" t="s">
        <v>68</v>
      </c>
      <c r="Z9" s="168" t="s">
        <v>53</v>
      </c>
      <c r="AA9" s="153" t="s">
        <v>31</v>
      </c>
      <c r="AB9" s="153"/>
      <c r="AC9" s="164" t="s">
        <v>33</v>
      </c>
      <c r="AD9" s="164"/>
      <c r="AE9" s="164" t="s">
        <v>63</v>
      </c>
      <c r="AF9" s="164"/>
      <c r="AG9" s="164" t="s">
        <v>59</v>
      </c>
      <c r="AH9" s="155" t="s">
        <v>26</v>
      </c>
      <c r="AI9" s="156"/>
      <c r="AJ9" s="153" t="s">
        <v>36</v>
      </c>
      <c r="AK9" s="153"/>
      <c r="AL9" s="153"/>
      <c r="AM9" s="161" t="s">
        <v>70</v>
      </c>
      <c r="AN9" s="148"/>
    </row>
    <row r="10" spans="1:45" ht="18.75" customHeight="1">
      <c r="A10" s="1"/>
      <c r="B10" s="1"/>
      <c r="C10" s="1"/>
      <c r="D10" s="1"/>
      <c r="E10" s="1"/>
      <c r="F10" s="196"/>
      <c r="G10" s="196"/>
      <c r="H10" s="193"/>
      <c r="I10" s="193"/>
      <c r="J10" s="180"/>
      <c r="K10" s="172" t="s">
        <v>22</v>
      </c>
      <c r="L10" s="172"/>
      <c r="M10" s="187" t="s">
        <v>37</v>
      </c>
      <c r="N10" s="187"/>
      <c r="O10" s="187" t="s">
        <v>37</v>
      </c>
      <c r="P10" s="187"/>
      <c r="Q10" s="198"/>
      <c r="R10" s="190"/>
      <c r="S10" s="191"/>
      <c r="T10" s="172" t="s">
        <v>23</v>
      </c>
      <c r="U10" s="172"/>
      <c r="V10" s="172"/>
      <c r="W10" s="174"/>
      <c r="X10" s="160"/>
      <c r="Y10" s="160"/>
      <c r="Z10" s="170"/>
      <c r="AA10" s="154" t="s">
        <v>22</v>
      </c>
      <c r="AB10" s="154"/>
      <c r="AC10" s="165" t="s">
        <v>37</v>
      </c>
      <c r="AD10" s="165"/>
      <c r="AE10" s="165" t="s">
        <v>37</v>
      </c>
      <c r="AF10" s="165"/>
      <c r="AG10" s="166"/>
      <c r="AH10" s="157"/>
      <c r="AI10" s="158"/>
      <c r="AJ10" s="154" t="s">
        <v>23</v>
      </c>
      <c r="AK10" s="154"/>
      <c r="AL10" s="154"/>
      <c r="AM10" s="162"/>
      <c r="AN10" s="148"/>
    </row>
    <row r="11" spans="1:45" ht="21" thickBot="1">
      <c r="A11" s="1"/>
      <c r="B11" s="14" t="s">
        <v>29</v>
      </c>
      <c r="C11" s="11"/>
      <c r="D11" s="11"/>
      <c r="E11" s="1"/>
      <c r="F11" s="197"/>
      <c r="G11" s="197"/>
      <c r="H11" s="194"/>
      <c r="I11" s="194"/>
      <c r="J11" s="181"/>
      <c r="K11" s="63" t="s">
        <v>13</v>
      </c>
      <c r="L11" s="63" t="s">
        <v>14</v>
      </c>
      <c r="M11" s="65" t="s">
        <v>13</v>
      </c>
      <c r="N11" s="65" t="s">
        <v>14</v>
      </c>
      <c r="O11" s="65" t="s">
        <v>13</v>
      </c>
      <c r="P11" s="65" t="s">
        <v>14</v>
      </c>
      <c r="Q11" s="199"/>
      <c r="R11" s="64" t="s">
        <v>13</v>
      </c>
      <c r="S11" s="64" t="s">
        <v>14</v>
      </c>
      <c r="T11" s="64" t="s">
        <v>13</v>
      </c>
      <c r="U11" s="64" t="s">
        <v>14</v>
      </c>
      <c r="V11" s="64" t="s">
        <v>35</v>
      </c>
      <c r="W11" s="175"/>
      <c r="X11" s="160"/>
      <c r="Y11" s="169"/>
      <c r="Z11" s="171"/>
      <c r="AA11" s="66" t="s">
        <v>13</v>
      </c>
      <c r="AB11" s="66" t="s">
        <v>14</v>
      </c>
      <c r="AC11" s="68" t="s">
        <v>13</v>
      </c>
      <c r="AD11" s="68" t="s">
        <v>14</v>
      </c>
      <c r="AE11" s="68" t="s">
        <v>13</v>
      </c>
      <c r="AF11" s="68" t="s">
        <v>14</v>
      </c>
      <c r="AG11" s="167"/>
      <c r="AH11" s="67" t="s">
        <v>13</v>
      </c>
      <c r="AI11" s="67" t="s">
        <v>14</v>
      </c>
      <c r="AJ11" s="67" t="s">
        <v>13</v>
      </c>
      <c r="AK11" s="67" t="s">
        <v>14</v>
      </c>
      <c r="AL11" s="67" t="s">
        <v>35</v>
      </c>
      <c r="AM11" s="163"/>
      <c r="AN11" s="149"/>
      <c r="AQ11" s="135" t="s">
        <v>60</v>
      </c>
    </row>
    <row r="12" spans="1:45" ht="18.3" thickTop="1" thickBot="1">
      <c r="A12" s="1"/>
      <c r="B12" s="15" t="s">
        <v>27</v>
      </c>
      <c r="C12" s="16" t="s">
        <v>13</v>
      </c>
      <c r="D12" s="16" t="s">
        <v>14</v>
      </c>
      <c r="E12" s="1"/>
      <c r="F12" s="121" t="s">
        <v>16</v>
      </c>
      <c r="G12" s="122" t="s">
        <v>17</v>
      </c>
      <c r="H12" s="123">
        <v>1</v>
      </c>
      <c r="I12" s="123" t="s">
        <v>61</v>
      </c>
      <c r="J12" s="123" t="s">
        <v>18</v>
      </c>
      <c r="K12" s="123">
        <v>12</v>
      </c>
      <c r="L12" s="123">
        <v>10</v>
      </c>
      <c r="M12" s="124">
        <v>56</v>
      </c>
      <c r="N12" s="124">
        <v>63</v>
      </c>
      <c r="O12" s="124">
        <v>11.2</v>
      </c>
      <c r="P12" s="124">
        <v>12.4</v>
      </c>
      <c r="Q12" s="124">
        <v>5.3</v>
      </c>
      <c r="R12" s="124">
        <f>IFERROR(IF(O12&gt;0,M12/O12,""),"")</f>
        <v>5</v>
      </c>
      <c r="S12" s="124">
        <f>IFERROR(IF(P12&gt;0,N12/P12,""),"")</f>
        <v>5.0806451612903221</v>
      </c>
      <c r="T12" s="123">
        <f>IF($I12=$AQ$12,IFERROR(年間負荷相当日数計算!P6*K12*O12,""),IF($I12=$AQ$13,IFERROR(年間負荷相当日数計算!P6*K12*M12/Q12,""),""))</f>
        <v>0</v>
      </c>
      <c r="U12" s="123">
        <f>IF($I12=$AQ$12,IFERROR(年間負荷相当日数計算!AC6*L12*P12,""),IF($I12=$AQ$13,IFERROR(年間負荷相当日数計算!AC6*L12*N12/Q12,""),""))</f>
        <v>0</v>
      </c>
      <c r="V12" s="123" t="str">
        <f>IF(MIN(T12:U12)=0,"",IFERROR(T12+U12,""))</f>
        <v/>
      </c>
      <c r="W12" s="141" t="str">
        <f>IFERROR(V12*$AR$23/10^3,"")</f>
        <v/>
      </c>
      <c r="X12" s="123" t="s">
        <v>19</v>
      </c>
      <c r="Y12" s="123" t="s">
        <v>56</v>
      </c>
      <c r="Z12" s="123">
        <f t="shared" ref="Z12:Z27" si="0">IFERROR(VLOOKUP(Y12,$AQ$16:$AR$18,2,FALSE),"")</f>
        <v>13</v>
      </c>
      <c r="AA12" s="124">
        <f t="shared" ref="AA12:AA27" si="1">IFERROR((M12*K12)/AC12,"")</f>
        <v>13.44</v>
      </c>
      <c r="AB12" s="124">
        <f t="shared" ref="AB12:AB27" si="2">IFERROR((N12*L12)/AD12,"")</f>
        <v>11.25</v>
      </c>
      <c r="AC12" s="125">
        <v>50</v>
      </c>
      <c r="AD12" s="125">
        <v>56</v>
      </c>
      <c r="AE12" s="125">
        <v>7.1</v>
      </c>
      <c r="AF12" s="125">
        <v>7.8</v>
      </c>
      <c r="AG12" s="125">
        <v>7.4</v>
      </c>
      <c r="AH12" s="124">
        <f>IFERROR(IF(AE12&gt;0,AC12/AE12,""),"")</f>
        <v>7.042253521126761</v>
      </c>
      <c r="AI12" s="124">
        <f>IFERROR(IF(AF12&gt;0,AD12/AF12,""),"")</f>
        <v>7.1794871794871797</v>
      </c>
      <c r="AJ12" s="123">
        <f>IF($I12=$AQ$12,IFERROR(年間負荷相当日数計算!P6*AA12*AE12,""),IF($I12=$AQ$13,IFERROR(年間負荷相当日数計算!P6*AA12*AC12/AG12,""),""))</f>
        <v>0</v>
      </c>
      <c r="AK12" s="123">
        <f>IF($I12=$AQ$12,IFERROR(年間負荷相当日数計算!AC6*AB12*AF12,""),IF($I12=$AQ$13,IFERROR(年間負荷相当日数計算!AC6*AB12*AD12/AG12,""),""))</f>
        <v>0</v>
      </c>
      <c r="AL12" s="123" t="str">
        <f>IF(MIN(AJ12:AK12)=0,"",IFERROR(AJ12+AK12,""))</f>
        <v/>
      </c>
      <c r="AM12" s="141" t="str">
        <f>IFERROR(AL12*$AR$23/10^3,"")</f>
        <v/>
      </c>
      <c r="AN12" s="141" t="str">
        <f>IFERROR(IF(AND(W12&gt;0,AM12&gt;0)=TRUE,W12-AM12,""),"")</f>
        <v/>
      </c>
      <c r="AQ12" s="136" t="s">
        <v>61</v>
      </c>
    </row>
    <row r="13" spans="1:45">
      <c r="A13" s="1"/>
      <c r="B13" s="17">
        <v>4</v>
      </c>
      <c r="C13" s="18"/>
      <c r="D13" s="18"/>
      <c r="E13" s="1"/>
      <c r="F13" s="49">
        <v>1</v>
      </c>
      <c r="G13" s="52"/>
      <c r="H13" s="52"/>
      <c r="I13" s="52"/>
      <c r="J13" s="52"/>
      <c r="K13" s="105"/>
      <c r="L13" s="105"/>
      <c r="M13" s="55"/>
      <c r="N13" s="55"/>
      <c r="O13" s="55"/>
      <c r="P13" s="55"/>
      <c r="Q13" s="55"/>
      <c r="R13" s="102" t="str">
        <f t="shared" ref="R13:R27" si="3">IFERROR(IF(O13&gt;0,M13/O13,""),"")</f>
        <v/>
      </c>
      <c r="S13" s="102" t="str">
        <f t="shared" ref="S13:S27" si="4">IFERROR(IF(P13&gt;0,N13/P13,""),"")</f>
        <v/>
      </c>
      <c r="T13" s="53" t="str">
        <f>IF($I13=$AQ$12,IFERROR(年間負荷相当日数計算!P7*K13*O13,""),IF($I13=$AQ$13,IFERROR(年間負荷相当日数計算!P7*K13*M13/Q13,""),""))</f>
        <v/>
      </c>
      <c r="U13" s="53" t="str">
        <f>IF($I13=$AQ$12,IFERROR(年間負荷相当日数計算!AC7*L13*P13,""),IF($I13=$AQ$13,IFERROR(年間負荷相当日数計算!AC7*L13*N13/Q13,""),""))</f>
        <v/>
      </c>
      <c r="V13" s="53" t="str">
        <f t="shared" ref="V13:V27" si="5">IF(MIN(T13:U13)=0,"",IFERROR(T13+U13,""))</f>
        <v/>
      </c>
      <c r="W13" s="142" t="str">
        <f t="shared" ref="W13:W27" si="6">IFERROR(V13*$AR$23/10^3,"")</f>
        <v/>
      </c>
      <c r="X13" s="52"/>
      <c r="Y13" s="52"/>
      <c r="Z13" s="138" t="str">
        <f t="shared" si="0"/>
        <v/>
      </c>
      <c r="AA13" s="54" t="str">
        <f t="shared" si="1"/>
        <v/>
      </c>
      <c r="AB13" s="54" t="str">
        <f t="shared" si="2"/>
        <v/>
      </c>
      <c r="AC13" s="55"/>
      <c r="AD13" s="55"/>
      <c r="AE13" s="55"/>
      <c r="AF13" s="55"/>
      <c r="AG13" s="55"/>
      <c r="AH13" s="102" t="str">
        <f t="shared" ref="AH13:AH27" si="7">IFERROR(IF(AE13&gt;0,AC13/AE13,""),"")</f>
        <v/>
      </c>
      <c r="AI13" s="102" t="str">
        <f t="shared" ref="AI13:AI27" si="8">IFERROR(IF(AF13&gt;0,AD13/AF13,""),"")</f>
        <v/>
      </c>
      <c r="AJ13" s="53" t="str">
        <f>IF($I13=$AQ$12,IFERROR(年間負荷相当日数計算!P7*AA13*AE13,""),IF($I13=$AQ$13,IFERROR(年間負荷相当日数計算!P7*AA13*AC13/AG13,""),""))</f>
        <v/>
      </c>
      <c r="AK13" s="53" t="str">
        <f>IF($I13=$AQ$12,IFERROR(年間負荷相当日数計算!AC7*AB13*AF13,""),IF($I13=$AQ$13,IFERROR(年間負荷相当日数計算!AC7*AB13*AD13/AG13,""),""))</f>
        <v/>
      </c>
      <c r="AL13" s="53" t="str">
        <f t="shared" ref="AL13:AL27" si="9">IF(MIN(AJ13:AK13)=0,"",IFERROR(AJ13+AK13,""))</f>
        <v/>
      </c>
      <c r="AM13" s="142" t="str">
        <f t="shared" ref="AM13:AM27" si="10">IFERROR(AL13*$AR$23/10^3,"")</f>
        <v/>
      </c>
      <c r="AN13" s="142" t="str">
        <f t="shared" ref="AN13:AN27" si="11">IFERROR(IF(AND(W13&gt;0,AM13&gt;0)=TRUE,W13-AM13,""),"")</f>
        <v/>
      </c>
      <c r="AQ13" s="136" t="s">
        <v>62</v>
      </c>
    </row>
    <row r="14" spans="1:45">
      <c r="A14" s="1"/>
      <c r="B14" s="19">
        <v>5</v>
      </c>
      <c r="C14" s="20"/>
      <c r="D14" s="20"/>
      <c r="E14" s="1"/>
      <c r="F14" s="50">
        <v>2</v>
      </c>
      <c r="G14" s="56"/>
      <c r="H14" s="52"/>
      <c r="I14" s="52"/>
      <c r="J14" s="56"/>
      <c r="K14" s="106"/>
      <c r="L14" s="106"/>
      <c r="M14" s="55"/>
      <c r="N14" s="58"/>
      <c r="O14" s="55"/>
      <c r="P14" s="58"/>
      <c r="Q14" s="58"/>
      <c r="R14" s="103" t="str">
        <f t="shared" si="3"/>
        <v/>
      </c>
      <c r="S14" s="103" t="str">
        <f t="shared" si="4"/>
        <v/>
      </c>
      <c r="T14" s="53" t="str">
        <f>IF($I14=$AQ$12,IFERROR(年間負荷相当日数計算!P8*K14*O14,""),IF($I14=$AQ$13,IFERROR(年間負荷相当日数計算!P8*K14*M14/Q14,""),""))</f>
        <v/>
      </c>
      <c r="U14" s="53" t="str">
        <f>IF($I14=$AQ$12,IFERROR(年間負荷相当日数計算!AC8*L14*P14,""),IF($I14=$AQ$13,IFERROR(年間負荷相当日数計算!AC8*L14*N14/Q14,""),""))</f>
        <v/>
      </c>
      <c r="V14" s="53" t="str">
        <f t="shared" si="5"/>
        <v/>
      </c>
      <c r="W14" s="142" t="str">
        <f t="shared" si="6"/>
        <v/>
      </c>
      <c r="X14" s="56"/>
      <c r="Y14" s="56"/>
      <c r="Z14" s="139" t="str">
        <f t="shared" si="0"/>
        <v/>
      </c>
      <c r="AA14" s="57" t="str">
        <f t="shared" si="1"/>
        <v/>
      </c>
      <c r="AB14" s="57" t="str">
        <f t="shared" si="2"/>
        <v/>
      </c>
      <c r="AC14" s="55"/>
      <c r="AD14" s="58"/>
      <c r="AE14" s="55"/>
      <c r="AF14" s="58"/>
      <c r="AG14" s="58"/>
      <c r="AH14" s="103" t="str">
        <f t="shared" si="7"/>
        <v/>
      </c>
      <c r="AI14" s="103" t="str">
        <f t="shared" si="8"/>
        <v/>
      </c>
      <c r="AJ14" s="53" t="str">
        <f>IF($I14=$AQ$12,IFERROR(年間負荷相当日数計算!P8*AA14*AE14,""),IF($I14=$AQ$13,IFERROR(年間負荷相当日数計算!P8*AA14*AC14/AG14,""),""))</f>
        <v/>
      </c>
      <c r="AK14" s="53" t="str">
        <f>IF($I14=$AQ$12,IFERROR(年間負荷相当日数計算!AC8*AB14*AF14,""),IF($I14=$AQ$13,IFERROR(年間負荷相当日数計算!AC8*AB14*AD14/AG14,""),""))</f>
        <v/>
      </c>
      <c r="AL14" s="53" t="str">
        <f t="shared" si="9"/>
        <v/>
      </c>
      <c r="AM14" s="142" t="str">
        <f t="shared" si="10"/>
        <v/>
      </c>
      <c r="AN14" s="142" t="str">
        <f t="shared" si="11"/>
        <v/>
      </c>
    </row>
    <row r="15" spans="1:45">
      <c r="A15" s="1"/>
      <c r="B15" s="19">
        <v>6</v>
      </c>
      <c r="C15" s="20"/>
      <c r="D15" s="20"/>
      <c r="E15" s="1"/>
      <c r="F15" s="50">
        <v>3</v>
      </c>
      <c r="G15" s="56"/>
      <c r="H15" s="52"/>
      <c r="I15" s="52"/>
      <c r="J15" s="52"/>
      <c r="K15" s="106"/>
      <c r="L15" s="106"/>
      <c r="M15" s="55"/>
      <c r="N15" s="58"/>
      <c r="O15" s="55"/>
      <c r="P15" s="58"/>
      <c r="Q15" s="58"/>
      <c r="R15" s="103" t="str">
        <f t="shared" si="3"/>
        <v/>
      </c>
      <c r="S15" s="103" t="str">
        <f t="shared" si="4"/>
        <v/>
      </c>
      <c r="T15" s="53" t="str">
        <f>IF($I15=$AQ$12,IFERROR(年間負荷相当日数計算!P9*K15*O15,""),IF($I15=$AQ$13,IFERROR(年間負荷相当日数計算!P9*K15*M15/Q15,""),""))</f>
        <v/>
      </c>
      <c r="U15" s="53" t="str">
        <f>IF($I15=$AQ$12,IFERROR(年間負荷相当日数計算!AC9*L15*P15,""),IF($I15=$AQ$13,IFERROR(年間負荷相当日数計算!AC9*L15*N15/Q15,""),""))</f>
        <v/>
      </c>
      <c r="V15" s="53" t="str">
        <f t="shared" si="5"/>
        <v/>
      </c>
      <c r="W15" s="142" t="str">
        <f t="shared" si="6"/>
        <v/>
      </c>
      <c r="X15" s="52"/>
      <c r="Y15" s="52"/>
      <c r="Z15" s="138" t="str">
        <f t="shared" si="0"/>
        <v/>
      </c>
      <c r="AA15" s="57" t="str">
        <f t="shared" si="1"/>
        <v/>
      </c>
      <c r="AB15" s="57" t="str">
        <f t="shared" si="2"/>
        <v/>
      </c>
      <c r="AC15" s="55"/>
      <c r="AD15" s="58"/>
      <c r="AE15" s="55"/>
      <c r="AF15" s="58"/>
      <c r="AG15" s="58"/>
      <c r="AH15" s="103" t="str">
        <f t="shared" si="7"/>
        <v/>
      </c>
      <c r="AI15" s="103" t="str">
        <f t="shared" si="8"/>
        <v/>
      </c>
      <c r="AJ15" s="53" t="str">
        <f>IF($I15=$AQ$12,IFERROR(年間負荷相当日数計算!P9*AA15*AE15,""),IF($I15=$AQ$13,IFERROR(年間負荷相当日数計算!P9*AA15*AC15/AG15,""),""))</f>
        <v/>
      </c>
      <c r="AK15" s="53" t="str">
        <f>IF($I15=$AQ$12,IFERROR(年間負荷相当日数計算!AC9*AB15*AF15,""),IF($I15=$AQ$13,IFERROR(年間負荷相当日数計算!AC9*AB15*AD15/AG15,""),""))</f>
        <v/>
      </c>
      <c r="AL15" s="53" t="str">
        <f t="shared" si="9"/>
        <v/>
      </c>
      <c r="AM15" s="142" t="str">
        <f t="shared" si="10"/>
        <v/>
      </c>
      <c r="AN15" s="142" t="str">
        <f t="shared" si="11"/>
        <v/>
      </c>
      <c r="AQ15" s="135" t="s">
        <v>54</v>
      </c>
      <c r="AR15" s="135" t="s">
        <v>58</v>
      </c>
      <c r="AS15" s="135" t="s">
        <v>48</v>
      </c>
    </row>
    <row r="16" spans="1:45">
      <c r="A16" s="1"/>
      <c r="B16" s="19">
        <v>7</v>
      </c>
      <c r="C16" s="20"/>
      <c r="D16" s="20"/>
      <c r="E16" s="1"/>
      <c r="F16" s="50">
        <v>4</v>
      </c>
      <c r="G16" s="56"/>
      <c r="H16" s="52"/>
      <c r="I16" s="52"/>
      <c r="J16" s="56"/>
      <c r="K16" s="106"/>
      <c r="L16" s="106"/>
      <c r="M16" s="55"/>
      <c r="N16" s="58"/>
      <c r="O16" s="55"/>
      <c r="P16" s="58"/>
      <c r="Q16" s="58"/>
      <c r="R16" s="103" t="str">
        <f t="shared" si="3"/>
        <v/>
      </c>
      <c r="S16" s="103" t="str">
        <f t="shared" si="4"/>
        <v/>
      </c>
      <c r="T16" s="53" t="str">
        <f>IF($I16=$AQ$12,IFERROR(年間負荷相当日数計算!P10*K16*O16,""),IF($I16=$AQ$13,IFERROR(年間負荷相当日数計算!P10*K16*M16/Q16,""),""))</f>
        <v/>
      </c>
      <c r="U16" s="53" t="str">
        <f>IF($I16=$AQ$12,IFERROR(年間負荷相当日数計算!AC10*L16*P16,""),IF($I16=$AQ$13,IFERROR(年間負荷相当日数計算!AC10*L16*N16/Q16,""),""))</f>
        <v/>
      </c>
      <c r="V16" s="53" t="str">
        <f t="shared" si="5"/>
        <v/>
      </c>
      <c r="W16" s="142" t="str">
        <f t="shared" si="6"/>
        <v/>
      </c>
      <c r="X16" s="56"/>
      <c r="Y16" s="56"/>
      <c r="Z16" s="139" t="str">
        <f t="shared" si="0"/>
        <v/>
      </c>
      <c r="AA16" s="57" t="str">
        <f t="shared" si="1"/>
        <v/>
      </c>
      <c r="AB16" s="57" t="str">
        <f t="shared" si="2"/>
        <v/>
      </c>
      <c r="AC16" s="58"/>
      <c r="AD16" s="55"/>
      <c r="AE16" s="58"/>
      <c r="AF16" s="55"/>
      <c r="AG16" s="55"/>
      <c r="AH16" s="103" t="str">
        <f t="shared" si="7"/>
        <v/>
      </c>
      <c r="AI16" s="103" t="str">
        <f t="shared" si="8"/>
        <v/>
      </c>
      <c r="AJ16" s="53" t="str">
        <f>IF($I16=$AQ$12,IFERROR(年間負荷相当日数計算!P10*AA16*AE16,""),IF($I16=$AQ$13,IFERROR(年間負荷相当日数計算!P10*AA16*AC16/AG16,""),""))</f>
        <v/>
      </c>
      <c r="AK16" s="53" t="str">
        <f>IF($I16=$AQ$12,IFERROR(年間負荷相当日数計算!AC10*AB16*AF16,""),IF($I16=$AQ$13,IFERROR(年間負荷相当日数計算!AC10*AB16*AD16/AG16,""),""))</f>
        <v/>
      </c>
      <c r="AL16" s="53" t="str">
        <f t="shared" si="9"/>
        <v/>
      </c>
      <c r="AM16" s="142" t="str">
        <f t="shared" si="10"/>
        <v/>
      </c>
      <c r="AN16" s="142" t="str">
        <f t="shared" si="11"/>
        <v/>
      </c>
      <c r="AQ16" s="136" t="s">
        <v>55</v>
      </c>
      <c r="AR16" s="137">
        <v>6</v>
      </c>
      <c r="AS16" s="136" t="s">
        <v>49</v>
      </c>
    </row>
    <row r="17" spans="1:45">
      <c r="A17" s="1"/>
      <c r="B17" s="19">
        <v>8</v>
      </c>
      <c r="C17" s="20"/>
      <c r="D17" s="20"/>
      <c r="E17" s="1"/>
      <c r="F17" s="50">
        <v>5</v>
      </c>
      <c r="G17" s="52"/>
      <c r="H17" s="52"/>
      <c r="I17" s="52"/>
      <c r="J17" s="52"/>
      <c r="K17" s="106"/>
      <c r="L17" s="106"/>
      <c r="M17" s="55"/>
      <c r="N17" s="58"/>
      <c r="O17" s="55"/>
      <c r="P17" s="58"/>
      <c r="Q17" s="58"/>
      <c r="R17" s="103" t="str">
        <f t="shared" si="3"/>
        <v/>
      </c>
      <c r="S17" s="103" t="str">
        <f t="shared" si="4"/>
        <v/>
      </c>
      <c r="T17" s="53" t="str">
        <f>IF($I17=$AQ$12,IFERROR(年間負荷相当日数計算!P11*K17*O17,""),IF($I17=$AQ$13,IFERROR(年間負荷相当日数計算!P11*K17*M17/Q17,""),""))</f>
        <v/>
      </c>
      <c r="U17" s="53" t="str">
        <f>IF($I17=$AQ$12,IFERROR(年間負荷相当日数計算!AC11*L17*P17,""),IF($I17=$AQ$13,IFERROR(年間負荷相当日数計算!AC11*L17*N17/Q17,""),""))</f>
        <v/>
      </c>
      <c r="V17" s="53" t="str">
        <f t="shared" si="5"/>
        <v/>
      </c>
      <c r="W17" s="142" t="str">
        <f t="shared" si="6"/>
        <v/>
      </c>
      <c r="X17" s="52"/>
      <c r="Y17" s="52"/>
      <c r="Z17" s="138" t="str">
        <f t="shared" si="0"/>
        <v/>
      </c>
      <c r="AA17" s="57" t="str">
        <f t="shared" si="1"/>
        <v/>
      </c>
      <c r="AB17" s="57" t="str">
        <f t="shared" si="2"/>
        <v/>
      </c>
      <c r="AC17" s="58"/>
      <c r="AD17" s="55"/>
      <c r="AE17" s="58"/>
      <c r="AF17" s="55"/>
      <c r="AG17" s="55"/>
      <c r="AH17" s="103" t="str">
        <f t="shared" si="7"/>
        <v/>
      </c>
      <c r="AI17" s="103" t="str">
        <f t="shared" si="8"/>
        <v/>
      </c>
      <c r="AJ17" s="53" t="str">
        <f>IF($I17=$AQ$12,IFERROR(年間負荷相当日数計算!P11*AA17*AE17,""),IF($I17=$AQ$13,IFERROR(年間負荷相当日数計算!P11*AA17*AC17/AG17,""),""))</f>
        <v/>
      </c>
      <c r="AK17" s="53" t="str">
        <f>IF($I17=$AQ$12,IFERROR(年間負荷相当日数計算!AC11*AB17*AF17,""),IF($I17=$AQ$13,IFERROR(年間負荷相当日数計算!AC11*AB17*AD17/AG17,""),""))</f>
        <v/>
      </c>
      <c r="AL17" s="53" t="str">
        <f t="shared" si="9"/>
        <v/>
      </c>
      <c r="AM17" s="142" t="str">
        <f t="shared" si="10"/>
        <v/>
      </c>
      <c r="AN17" s="142" t="str">
        <f t="shared" si="11"/>
        <v/>
      </c>
      <c r="AQ17" s="136" t="s">
        <v>56</v>
      </c>
      <c r="AR17" s="137">
        <v>13</v>
      </c>
      <c r="AS17" s="136" t="s">
        <v>49</v>
      </c>
    </row>
    <row r="18" spans="1:45">
      <c r="A18" s="1"/>
      <c r="B18" s="19">
        <v>9</v>
      </c>
      <c r="C18" s="20"/>
      <c r="D18" s="20"/>
      <c r="E18" s="1"/>
      <c r="F18" s="50">
        <v>6</v>
      </c>
      <c r="G18" s="56"/>
      <c r="H18" s="52"/>
      <c r="I18" s="52"/>
      <c r="J18" s="56"/>
      <c r="K18" s="106"/>
      <c r="L18" s="106"/>
      <c r="M18" s="55"/>
      <c r="N18" s="58"/>
      <c r="O18" s="55"/>
      <c r="P18" s="58"/>
      <c r="Q18" s="58"/>
      <c r="R18" s="103" t="str">
        <f t="shared" si="3"/>
        <v/>
      </c>
      <c r="S18" s="103" t="str">
        <f t="shared" si="4"/>
        <v/>
      </c>
      <c r="T18" s="53" t="str">
        <f>IF($I18=$AQ$12,IFERROR(年間負荷相当日数計算!P12*K18*O18,""),IF($I18=$AQ$13,IFERROR(年間負荷相当日数計算!P12*K18*M18/Q18,""),""))</f>
        <v/>
      </c>
      <c r="U18" s="53" t="str">
        <f>IF($I18=$AQ$12,IFERROR(年間負荷相当日数計算!AC12*L18*P18,""),IF($I18=$AQ$13,IFERROR(年間負荷相当日数計算!AC12*L18*N18/Q18,""),""))</f>
        <v/>
      </c>
      <c r="V18" s="53" t="str">
        <f t="shared" si="5"/>
        <v/>
      </c>
      <c r="W18" s="143" t="str">
        <f t="shared" si="6"/>
        <v/>
      </c>
      <c r="X18" s="56"/>
      <c r="Y18" s="56"/>
      <c r="Z18" s="139" t="str">
        <f t="shared" si="0"/>
        <v/>
      </c>
      <c r="AA18" s="57" t="str">
        <f t="shared" si="1"/>
        <v/>
      </c>
      <c r="AB18" s="57" t="str">
        <f t="shared" si="2"/>
        <v/>
      </c>
      <c r="AC18" s="58"/>
      <c r="AD18" s="55"/>
      <c r="AE18" s="58"/>
      <c r="AF18" s="55"/>
      <c r="AG18" s="55"/>
      <c r="AH18" s="103" t="str">
        <f t="shared" si="7"/>
        <v/>
      </c>
      <c r="AI18" s="103" t="str">
        <f t="shared" si="8"/>
        <v/>
      </c>
      <c r="AJ18" s="53" t="str">
        <f>IF($I18=$AQ$12,IFERROR(年間負荷相当日数計算!P12*AA18*AE18,""),IF($I18=$AQ$13,IFERROR(年間負荷相当日数計算!P12*AA18*AC18/AG18,""),""))</f>
        <v/>
      </c>
      <c r="AK18" s="53" t="str">
        <f>IF($I18=$AQ$12,IFERROR(年間負荷相当日数計算!AC12*AB18*AF18,""),IF($I18=$AQ$13,IFERROR(年間負荷相当日数計算!AC12*AB18*AD18/AG18,""),""))</f>
        <v/>
      </c>
      <c r="AL18" s="53" t="str">
        <f t="shared" si="9"/>
        <v/>
      </c>
      <c r="AM18" s="143" t="str">
        <f t="shared" si="10"/>
        <v/>
      </c>
      <c r="AN18" s="143" t="str">
        <f t="shared" si="11"/>
        <v/>
      </c>
      <c r="AQ18" s="136" t="s">
        <v>57</v>
      </c>
      <c r="AR18" s="137">
        <v>15</v>
      </c>
      <c r="AS18" s="136" t="s">
        <v>49</v>
      </c>
    </row>
    <row r="19" spans="1:45">
      <c r="A19" s="1"/>
      <c r="B19" s="19">
        <v>10</v>
      </c>
      <c r="C19" s="20"/>
      <c r="D19" s="20"/>
      <c r="E19" s="1"/>
      <c r="F19" s="50">
        <v>7</v>
      </c>
      <c r="G19" s="52"/>
      <c r="H19" s="52"/>
      <c r="I19" s="52"/>
      <c r="J19" s="52"/>
      <c r="K19" s="106"/>
      <c r="L19" s="106"/>
      <c r="M19" s="55"/>
      <c r="N19" s="58"/>
      <c r="O19" s="55"/>
      <c r="P19" s="58"/>
      <c r="Q19" s="58"/>
      <c r="R19" s="103" t="str">
        <f t="shared" si="3"/>
        <v/>
      </c>
      <c r="S19" s="103" t="str">
        <f t="shared" si="4"/>
        <v/>
      </c>
      <c r="T19" s="53" t="str">
        <f>IF($I19=$AQ$12,IFERROR(年間負荷相当日数計算!P13*K19*O19,""),IF($I19=$AQ$13,IFERROR(年間負荷相当日数計算!P13*K19*M19/Q19,""),""))</f>
        <v/>
      </c>
      <c r="U19" s="53" t="str">
        <f>IF($I19=$AQ$12,IFERROR(年間負荷相当日数計算!AC13*L19*P19,""),IF($I19=$AQ$13,IFERROR(年間負荷相当日数計算!AC13*L19*N19/Q19,""),""))</f>
        <v/>
      </c>
      <c r="V19" s="53" t="str">
        <f t="shared" si="5"/>
        <v/>
      </c>
      <c r="W19" s="143" t="str">
        <f t="shared" si="6"/>
        <v/>
      </c>
      <c r="X19" s="52"/>
      <c r="Y19" s="52"/>
      <c r="Z19" s="138" t="str">
        <f t="shared" si="0"/>
        <v/>
      </c>
      <c r="AA19" s="57" t="str">
        <f t="shared" si="1"/>
        <v/>
      </c>
      <c r="AB19" s="57" t="str">
        <f t="shared" si="2"/>
        <v/>
      </c>
      <c r="AC19" s="58"/>
      <c r="AD19" s="55"/>
      <c r="AE19" s="58"/>
      <c r="AF19" s="55"/>
      <c r="AG19" s="55"/>
      <c r="AH19" s="103" t="str">
        <f t="shared" si="7"/>
        <v/>
      </c>
      <c r="AI19" s="103" t="str">
        <f t="shared" si="8"/>
        <v/>
      </c>
      <c r="AJ19" s="53" t="str">
        <f>IF($I19=$AQ$12,IFERROR(年間負荷相当日数計算!P13*AA19*AE19,""),IF($I19=$AQ$13,IFERROR(年間負荷相当日数計算!P13*AA19*AC19/AG19,""),""))</f>
        <v/>
      </c>
      <c r="AK19" s="53" t="str">
        <f>IF($I19=$AQ$12,IFERROR(年間負荷相当日数計算!AC13*AB19*AF19,""),IF($I19=$AQ$13,IFERROR(年間負荷相当日数計算!AC13*AB19*AD19/AG19,""),""))</f>
        <v/>
      </c>
      <c r="AL19" s="53" t="str">
        <f t="shared" si="9"/>
        <v/>
      </c>
      <c r="AM19" s="143" t="str">
        <f t="shared" si="10"/>
        <v/>
      </c>
      <c r="AN19" s="143" t="str">
        <f t="shared" si="11"/>
        <v/>
      </c>
    </row>
    <row r="20" spans="1:45" ht="18" thickBot="1">
      <c r="A20" s="1"/>
      <c r="B20" s="19">
        <v>11</v>
      </c>
      <c r="C20" s="20"/>
      <c r="D20" s="20"/>
      <c r="E20" s="1"/>
      <c r="F20" s="50">
        <v>8</v>
      </c>
      <c r="G20" s="56"/>
      <c r="H20" s="52"/>
      <c r="I20" s="52"/>
      <c r="J20" s="56"/>
      <c r="K20" s="106"/>
      <c r="L20" s="106"/>
      <c r="M20" s="55"/>
      <c r="N20" s="58"/>
      <c r="O20" s="55"/>
      <c r="P20" s="58"/>
      <c r="Q20" s="58"/>
      <c r="R20" s="103" t="str">
        <f t="shared" si="3"/>
        <v/>
      </c>
      <c r="S20" s="103" t="str">
        <f t="shared" si="4"/>
        <v/>
      </c>
      <c r="T20" s="53" t="str">
        <f>IF($I20=$AQ$12,IFERROR(年間負荷相当日数計算!P14*K20*O20,""),IF($I20=$AQ$13,IFERROR(年間負荷相当日数計算!P14*K20*M20/Q20,""),""))</f>
        <v/>
      </c>
      <c r="U20" s="53" t="str">
        <f>IF($I20=$AQ$12,IFERROR(年間負荷相当日数計算!AC14*L20*P20,""),IF($I20=$AQ$13,IFERROR(年間負荷相当日数計算!AC14*L20*N20/Q20,""),""))</f>
        <v/>
      </c>
      <c r="V20" s="53" t="str">
        <f t="shared" si="5"/>
        <v/>
      </c>
      <c r="W20" s="143" t="str">
        <f t="shared" si="6"/>
        <v/>
      </c>
      <c r="X20" s="56"/>
      <c r="Y20" s="56"/>
      <c r="Z20" s="139" t="str">
        <f t="shared" si="0"/>
        <v/>
      </c>
      <c r="AA20" s="57" t="str">
        <f t="shared" si="1"/>
        <v/>
      </c>
      <c r="AB20" s="57" t="str">
        <f t="shared" si="2"/>
        <v/>
      </c>
      <c r="AC20" s="58"/>
      <c r="AD20" s="55"/>
      <c r="AE20" s="58"/>
      <c r="AF20" s="55"/>
      <c r="AG20" s="55"/>
      <c r="AH20" s="103" t="str">
        <f t="shared" si="7"/>
        <v/>
      </c>
      <c r="AI20" s="103" t="str">
        <f t="shared" si="8"/>
        <v/>
      </c>
      <c r="AJ20" s="53" t="str">
        <f>IF($I20=$AQ$12,IFERROR(年間負荷相当日数計算!P14*AA20*AE20,""),IF($I20=$AQ$13,IFERROR(年間負荷相当日数計算!P14*AA20*AC20/AG20,""),""))</f>
        <v/>
      </c>
      <c r="AK20" s="53" t="str">
        <f>IF($I20=$AQ$12,IFERROR(年間負荷相当日数計算!AC14*AB20*AF20,""),IF($I20=$AQ$13,IFERROR(年間負荷相当日数計算!AC14*AB20*AD20/AG20,""),""))</f>
        <v/>
      </c>
      <c r="AL20" s="53" t="str">
        <f t="shared" si="9"/>
        <v/>
      </c>
      <c r="AM20" s="143" t="str">
        <f t="shared" si="10"/>
        <v/>
      </c>
      <c r="AN20" s="143" t="str">
        <f t="shared" si="11"/>
        <v/>
      </c>
      <c r="AQ20" s="94" t="s">
        <v>46</v>
      </c>
    </row>
    <row r="21" spans="1:45" ht="18" thickBot="1">
      <c r="A21" s="1"/>
      <c r="B21" s="21">
        <v>12</v>
      </c>
      <c r="C21" s="22"/>
      <c r="D21" s="22"/>
      <c r="E21" s="1"/>
      <c r="F21" s="50">
        <v>9</v>
      </c>
      <c r="G21" s="52"/>
      <c r="H21" s="52"/>
      <c r="I21" s="52"/>
      <c r="J21" s="52"/>
      <c r="K21" s="106"/>
      <c r="L21" s="106"/>
      <c r="M21" s="55"/>
      <c r="N21" s="58"/>
      <c r="O21" s="55"/>
      <c r="P21" s="58"/>
      <c r="Q21" s="58"/>
      <c r="R21" s="103" t="str">
        <f t="shared" si="3"/>
        <v/>
      </c>
      <c r="S21" s="103" t="str">
        <f t="shared" si="4"/>
        <v/>
      </c>
      <c r="T21" s="53" t="str">
        <f>IF($I21=$AQ$12,IFERROR(年間負荷相当日数計算!P15*K21*O21,""),IF($I21=$AQ$13,IFERROR(年間負荷相当日数計算!P15*K21*M21/Q21,""),""))</f>
        <v/>
      </c>
      <c r="U21" s="53" t="str">
        <f>IF($I21=$AQ$12,IFERROR(年間負荷相当日数計算!AC15*L21*P21,""),IF($I21=$AQ$13,IFERROR(年間負荷相当日数計算!AC15*L21*N21/Q21,""),""))</f>
        <v/>
      </c>
      <c r="V21" s="53" t="str">
        <f t="shared" si="5"/>
        <v/>
      </c>
      <c r="W21" s="143" t="str">
        <f t="shared" si="6"/>
        <v/>
      </c>
      <c r="X21" s="52"/>
      <c r="Y21" s="52"/>
      <c r="Z21" s="138" t="str">
        <f t="shared" si="0"/>
        <v/>
      </c>
      <c r="AA21" s="57" t="str">
        <f t="shared" si="1"/>
        <v/>
      </c>
      <c r="AB21" s="57" t="str">
        <f t="shared" si="2"/>
        <v/>
      </c>
      <c r="AC21" s="58"/>
      <c r="AD21" s="55"/>
      <c r="AE21" s="58"/>
      <c r="AF21" s="55"/>
      <c r="AG21" s="55"/>
      <c r="AH21" s="103" t="str">
        <f t="shared" si="7"/>
        <v/>
      </c>
      <c r="AI21" s="103" t="str">
        <f t="shared" si="8"/>
        <v/>
      </c>
      <c r="AJ21" s="53" t="str">
        <f>IF($I21=$AQ$12,IFERROR(年間負荷相当日数計算!P15*AA21*AE21,""),IF($I21=$AQ$13,IFERROR(年間負荷相当日数計算!P15*AA21*AC21/AG21,""),""))</f>
        <v/>
      </c>
      <c r="AK21" s="53" t="str">
        <f>IF($I21=$AQ$12,IFERROR(年間負荷相当日数計算!AC15*AB21*AF21,""),IF($I21=$AQ$13,IFERROR(年間負荷相当日数計算!AC15*AB21*AD21/AG21,""),""))</f>
        <v/>
      </c>
      <c r="AL21" s="53" t="str">
        <f t="shared" si="9"/>
        <v/>
      </c>
      <c r="AM21" s="143" t="str">
        <f t="shared" si="10"/>
        <v/>
      </c>
      <c r="AN21" s="143" t="str">
        <f t="shared" si="11"/>
        <v/>
      </c>
      <c r="AQ21" s="95" t="s">
        <v>47</v>
      </c>
      <c r="AR21" s="96" t="s">
        <v>32</v>
      </c>
      <c r="AS21" s="96" t="s">
        <v>48</v>
      </c>
    </row>
    <row r="22" spans="1:45" ht="18.3" thickTop="1" thickBot="1">
      <c r="A22" s="1"/>
      <c r="B22" s="23">
        <v>1</v>
      </c>
      <c r="C22" s="24"/>
      <c r="D22" s="24"/>
      <c r="E22" s="1"/>
      <c r="F22" s="50">
        <v>10</v>
      </c>
      <c r="G22" s="56"/>
      <c r="H22" s="52"/>
      <c r="I22" s="52"/>
      <c r="J22" s="56"/>
      <c r="K22" s="106"/>
      <c r="L22" s="106"/>
      <c r="M22" s="55"/>
      <c r="N22" s="58"/>
      <c r="O22" s="55"/>
      <c r="P22" s="58"/>
      <c r="Q22" s="58"/>
      <c r="R22" s="103" t="str">
        <f t="shared" si="3"/>
        <v/>
      </c>
      <c r="S22" s="103" t="str">
        <f t="shared" si="4"/>
        <v/>
      </c>
      <c r="T22" s="53" t="str">
        <f>IF($I22=$AQ$12,IFERROR(年間負荷相当日数計算!P16*K22*O22,""),IF($I22=$AQ$13,IFERROR(年間負荷相当日数計算!P16*K22*M22/Q22,""),""))</f>
        <v/>
      </c>
      <c r="U22" s="53" t="str">
        <f>IF($I22=$AQ$12,IFERROR(年間負荷相当日数計算!AC16*L22*P22,""),IF($I22=$AQ$13,IFERROR(年間負荷相当日数計算!AC16*L22*N22/Q22,""),""))</f>
        <v/>
      </c>
      <c r="V22" s="53" t="str">
        <f t="shared" si="5"/>
        <v/>
      </c>
      <c r="W22" s="143" t="str">
        <f t="shared" si="6"/>
        <v/>
      </c>
      <c r="X22" s="56"/>
      <c r="Y22" s="56"/>
      <c r="Z22" s="139" t="str">
        <f t="shared" si="0"/>
        <v/>
      </c>
      <c r="AA22" s="57" t="str">
        <f t="shared" si="1"/>
        <v/>
      </c>
      <c r="AB22" s="57" t="str">
        <f t="shared" si="2"/>
        <v/>
      </c>
      <c r="AC22" s="58"/>
      <c r="AD22" s="55"/>
      <c r="AE22" s="58"/>
      <c r="AF22" s="55"/>
      <c r="AG22" s="55"/>
      <c r="AH22" s="103" t="str">
        <f t="shared" si="7"/>
        <v/>
      </c>
      <c r="AI22" s="103" t="str">
        <f t="shared" si="8"/>
        <v/>
      </c>
      <c r="AJ22" s="53" t="str">
        <f>IF($I22=$AQ$12,IFERROR(年間負荷相当日数計算!P16*AA22*AE22,""),IF($I22=$AQ$13,IFERROR(年間負荷相当日数計算!P16*AA22*AC22/AG22,""),""))</f>
        <v/>
      </c>
      <c r="AK22" s="53" t="str">
        <f>IF($I22=$AQ$12,IFERROR(年間負荷相当日数計算!AC16*AB22*AF22,""),IF($I22=$AQ$13,IFERROR(年間負荷相当日数計算!AC16*AB22*AD22/AG22,""),""))</f>
        <v/>
      </c>
      <c r="AL22" s="53" t="str">
        <f t="shared" si="9"/>
        <v/>
      </c>
      <c r="AM22" s="143" t="str">
        <f t="shared" si="10"/>
        <v/>
      </c>
      <c r="AN22" s="143" t="str">
        <f t="shared" si="11"/>
        <v/>
      </c>
      <c r="AQ22" s="97" t="s">
        <v>51</v>
      </c>
      <c r="AR22" s="98">
        <v>15</v>
      </c>
      <c r="AS22" s="99" t="s">
        <v>49</v>
      </c>
    </row>
    <row r="23" spans="1:45" ht="18" thickBot="1">
      <c r="A23" s="1"/>
      <c r="B23" s="19">
        <v>2</v>
      </c>
      <c r="C23" s="20"/>
      <c r="D23" s="20"/>
      <c r="E23" s="1"/>
      <c r="F23" s="49">
        <v>11</v>
      </c>
      <c r="G23" s="52"/>
      <c r="H23" s="52"/>
      <c r="I23" s="52"/>
      <c r="J23" s="52"/>
      <c r="K23" s="106"/>
      <c r="L23" s="106"/>
      <c r="M23" s="55"/>
      <c r="N23" s="58"/>
      <c r="O23" s="55"/>
      <c r="P23" s="58"/>
      <c r="Q23" s="58"/>
      <c r="R23" s="103" t="str">
        <f t="shared" si="3"/>
        <v/>
      </c>
      <c r="S23" s="103" t="str">
        <f t="shared" si="4"/>
        <v/>
      </c>
      <c r="T23" s="53" t="str">
        <f>IF($I23=$AQ$12,IFERROR(年間負荷相当日数計算!P17*K23*O23,""),IF($I23=$AQ$13,IFERROR(年間負荷相当日数計算!P17*K23*M23/Q23,""),""))</f>
        <v/>
      </c>
      <c r="U23" s="53" t="str">
        <f>IF($I23=$AQ$12,IFERROR(年間負荷相当日数計算!AC17*L23*P23,""),IF($I23=$AQ$13,IFERROR(年間負荷相当日数計算!AC17*L23*N23/Q23,""),""))</f>
        <v/>
      </c>
      <c r="V23" s="53" t="str">
        <f t="shared" si="5"/>
        <v/>
      </c>
      <c r="W23" s="143" t="str">
        <f t="shared" si="6"/>
        <v/>
      </c>
      <c r="X23" s="52"/>
      <c r="Y23" s="52"/>
      <c r="Z23" s="138" t="str">
        <f t="shared" si="0"/>
        <v/>
      </c>
      <c r="AA23" s="57" t="str">
        <f t="shared" si="1"/>
        <v/>
      </c>
      <c r="AB23" s="57" t="str">
        <f t="shared" si="2"/>
        <v/>
      </c>
      <c r="AC23" s="58"/>
      <c r="AD23" s="55"/>
      <c r="AE23" s="58"/>
      <c r="AF23" s="55"/>
      <c r="AG23" s="55"/>
      <c r="AH23" s="103" t="str">
        <f t="shared" si="7"/>
        <v/>
      </c>
      <c r="AI23" s="103" t="str">
        <f t="shared" si="8"/>
        <v/>
      </c>
      <c r="AJ23" s="53" t="str">
        <f>IF($I23=$AQ$12,IFERROR(年間負荷相当日数計算!P17*AA23*AE23,""),IF($I23=$AQ$13,IFERROR(年間負荷相当日数計算!P17*AA23*AC23/AG23,""),""))</f>
        <v/>
      </c>
      <c r="AK23" s="53" t="str">
        <f>IF($I23=$AQ$12,IFERROR(年間負荷相当日数計算!AC17*AB23*AF23,""),IF($I23=$AQ$13,IFERROR(年間負荷相当日数計算!AC17*AB23*AD23/AG23,""),""))</f>
        <v/>
      </c>
      <c r="AL23" s="53" t="str">
        <f t="shared" si="9"/>
        <v/>
      </c>
      <c r="AM23" s="143" t="str">
        <f t="shared" si="10"/>
        <v/>
      </c>
      <c r="AN23" s="143" t="str">
        <f t="shared" si="11"/>
        <v/>
      </c>
      <c r="AQ23" s="100" t="s">
        <v>50</v>
      </c>
      <c r="AR23" s="222">
        <v>0.42899999999999999</v>
      </c>
      <c r="AS23" s="101" t="s">
        <v>74</v>
      </c>
    </row>
    <row r="24" spans="1:45" ht="18" thickBot="1">
      <c r="A24" s="1"/>
      <c r="B24" s="25">
        <v>3</v>
      </c>
      <c r="C24" s="26"/>
      <c r="D24" s="26"/>
      <c r="E24" s="1"/>
      <c r="F24" s="50">
        <v>12</v>
      </c>
      <c r="G24" s="56"/>
      <c r="H24" s="52"/>
      <c r="I24" s="52"/>
      <c r="J24" s="56"/>
      <c r="K24" s="106"/>
      <c r="L24" s="106"/>
      <c r="M24" s="55"/>
      <c r="N24" s="58"/>
      <c r="O24" s="55"/>
      <c r="P24" s="58"/>
      <c r="Q24" s="58"/>
      <c r="R24" s="103" t="str">
        <f t="shared" si="3"/>
        <v/>
      </c>
      <c r="S24" s="103" t="str">
        <f t="shared" si="4"/>
        <v/>
      </c>
      <c r="T24" s="53" t="str">
        <f>IF($I24=$AQ$12,IFERROR(年間負荷相当日数計算!P18*K24*O24,""),IF($I24=$AQ$13,IFERROR(年間負荷相当日数計算!P18*K24*M24/Q24,""),""))</f>
        <v/>
      </c>
      <c r="U24" s="53" t="str">
        <f>IF($I24=$AQ$12,IFERROR(年間負荷相当日数計算!AC18*L24*P24,""),IF($I24=$AQ$13,IFERROR(年間負荷相当日数計算!AC18*L24*N24/Q24,""),""))</f>
        <v/>
      </c>
      <c r="V24" s="53" t="str">
        <f t="shared" si="5"/>
        <v/>
      </c>
      <c r="W24" s="143" t="str">
        <f t="shared" si="6"/>
        <v/>
      </c>
      <c r="X24" s="56"/>
      <c r="Y24" s="56"/>
      <c r="Z24" s="139" t="str">
        <f t="shared" si="0"/>
        <v/>
      </c>
      <c r="AA24" s="57" t="str">
        <f t="shared" si="1"/>
        <v/>
      </c>
      <c r="AB24" s="57" t="str">
        <f t="shared" si="2"/>
        <v/>
      </c>
      <c r="AC24" s="58"/>
      <c r="AD24" s="55"/>
      <c r="AE24" s="58"/>
      <c r="AF24" s="55"/>
      <c r="AG24" s="55"/>
      <c r="AH24" s="103" t="str">
        <f t="shared" si="7"/>
        <v/>
      </c>
      <c r="AI24" s="103" t="str">
        <f t="shared" si="8"/>
        <v/>
      </c>
      <c r="AJ24" s="53" t="str">
        <f>IF($I24=$AQ$12,IFERROR(年間負荷相当日数計算!P18*AA24*AE24,""),IF($I24=$AQ$13,IFERROR(年間負荷相当日数計算!P18*AA24*AC24/AG24,""),""))</f>
        <v/>
      </c>
      <c r="AK24" s="53" t="str">
        <f>IF($I24=$AQ$12,IFERROR(年間負荷相当日数計算!AC18*AB24*AF24,""),IF($I24=$AQ$13,IFERROR(年間負荷相当日数計算!AC18*AB24*AD24/AG24,""),""))</f>
        <v/>
      </c>
      <c r="AL24" s="53" t="str">
        <f t="shared" si="9"/>
        <v/>
      </c>
      <c r="AM24" s="143" t="str">
        <f t="shared" si="10"/>
        <v/>
      </c>
      <c r="AN24" s="143" t="str">
        <f t="shared" si="11"/>
        <v/>
      </c>
    </row>
    <row r="25" spans="1:45" ht="18" thickBot="1">
      <c r="A25" s="1"/>
      <c r="B25" s="27" t="s">
        <v>28</v>
      </c>
      <c r="C25" s="28">
        <f>SUM(C13:C24)</f>
        <v>0</v>
      </c>
      <c r="D25" s="28">
        <f>SUM(D13:D24)</f>
        <v>0</v>
      </c>
      <c r="E25" s="1"/>
      <c r="F25" s="50">
        <v>13</v>
      </c>
      <c r="G25" s="52"/>
      <c r="H25" s="52"/>
      <c r="I25" s="52"/>
      <c r="J25" s="52"/>
      <c r="K25" s="106"/>
      <c r="L25" s="106"/>
      <c r="M25" s="55"/>
      <c r="N25" s="58"/>
      <c r="O25" s="55"/>
      <c r="P25" s="58"/>
      <c r="Q25" s="58"/>
      <c r="R25" s="103" t="str">
        <f t="shared" si="3"/>
        <v/>
      </c>
      <c r="S25" s="103" t="str">
        <f t="shared" si="4"/>
        <v/>
      </c>
      <c r="T25" s="53" t="str">
        <f>IF($I25=$AQ$12,IFERROR(年間負荷相当日数計算!P19*K25*O25,""),IF($I25=$AQ$13,IFERROR(年間負荷相当日数計算!P19*K25*M25/Q25,""),""))</f>
        <v/>
      </c>
      <c r="U25" s="53" t="str">
        <f>IF($I25=$AQ$12,IFERROR(年間負荷相当日数計算!AC19*L25*P25,""),IF($I25=$AQ$13,IFERROR(年間負荷相当日数計算!AC19*L25*N25/Q25,""),""))</f>
        <v/>
      </c>
      <c r="V25" s="53" t="str">
        <f t="shared" si="5"/>
        <v/>
      </c>
      <c r="W25" s="143" t="str">
        <f t="shared" si="6"/>
        <v/>
      </c>
      <c r="X25" s="52"/>
      <c r="Y25" s="52"/>
      <c r="Z25" s="138" t="str">
        <f t="shared" si="0"/>
        <v/>
      </c>
      <c r="AA25" s="57" t="str">
        <f t="shared" si="1"/>
        <v/>
      </c>
      <c r="AB25" s="57" t="str">
        <f t="shared" si="2"/>
        <v/>
      </c>
      <c r="AC25" s="58"/>
      <c r="AD25" s="55"/>
      <c r="AE25" s="58"/>
      <c r="AF25" s="55"/>
      <c r="AG25" s="55"/>
      <c r="AH25" s="103" t="str">
        <f t="shared" si="7"/>
        <v/>
      </c>
      <c r="AI25" s="103" t="str">
        <f t="shared" si="8"/>
        <v/>
      </c>
      <c r="AJ25" s="53" t="str">
        <f>IF($I25=$AQ$12,IFERROR(年間負荷相当日数計算!P19*AA25*AE25,""),IF($I25=$AQ$13,IFERROR(年間負荷相当日数計算!P19*AA25*AC25/AG25,""),""))</f>
        <v/>
      </c>
      <c r="AK25" s="53" t="str">
        <f>IF($I25=$AQ$12,IFERROR(年間負荷相当日数計算!AC19*AB25*AF25,""),IF($I25=$AQ$13,IFERROR(年間負荷相当日数計算!AC19*AB25*AD25/AG25,""),""))</f>
        <v/>
      </c>
      <c r="AL25" s="53" t="str">
        <f t="shared" si="9"/>
        <v/>
      </c>
      <c r="AM25" s="143" t="str">
        <f t="shared" si="10"/>
        <v/>
      </c>
      <c r="AN25" s="143" t="str">
        <f t="shared" si="11"/>
        <v/>
      </c>
    </row>
    <row r="26" spans="1:45">
      <c r="A26" s="1"/>
      <c r="B26" s="1"/>
      <c r="C26" s="1"/>
      <c r="D26" s="1"/>
      <c r="E26" s="1"/>
      <c r="F26" s="50">
        <v>14</v>
      </c>
      <c r="G26" s="56"/>
      <c r="H26" s="52"/>
      <c r="I26" s="52"/>
      <c r="J26" s="56"/>
      <c r="K26" s="106"/>
      <c r="L26" s="106"/>
      <c r="M26" s="55"/>
      <c r="N26" s="58"/>
      <c r="O26" s="55"/>
      <c r="P26" s="58"/>
      <c r="Q26" s="58"/>
      <c r="R26" s="103" t="str">
        <f t="shared" si="3"/>
        <v/>
      </c>
      <c r="S26" s="103" t="str">
        <f t="shared" si="4"/>
        <v/>
      </c>
      <c r="T26" s="53" t="str">
        <f>IF($I26=$AQ$12,IFERROR(年間負荷相当日数計算!P20*K26*O26,""),IF($I26=$AQ$13,IFERROR(年間負荷相当日数計算!P20*K26*M26/Q26,""),""))</f>
        <v/>
      </c>
      <c r="U26" s="53" t="str">
        <f>IF($I26=$AQ$12,IFERROR(年間負荷相当日数計算!AC20*L26*P26,""),IF($I26=$AQ$13,IFERROR(年間負荷相当日数計算!AC20*L26*N26/Q26,""),""))</f>
        <v/>
      </c>
      <c r="V26" s="53" t="str">
        <f t="shared" si="5"/>
        <v/>
      </c>
      <c r="W26" s="143" t="str">
        <f t="shared" si="6"/>
        <v/>
      </c>
      <c r="X26" s="56"/>
      <c r="Y26" s="56"/>
      <c r="Z26" s="139" t="str">
        <f t="shared" si="0"/>
        <v/>
      </c>
      <c r="AA26" s="57" t="str">
        <f t="shared" si="1"/>
        <v/>
      </c>
      <c r="AB26" s="57" t="str">
        <f t="shared" si="2"/>
        <v/>
      </c>
      <c r="AC26" s="58"/>
      <c r="AD26" s="55"/>
      <c r="AE26" s="58"/>
      <c r="AF26" s="55"/>
      <c r="AG26" s="55"/>
      <c r="AH26" s="103" t="str">
        <f t="shared" si="7"/>
        <v/>
      </c>
      <c r="AI26" s="103" t="str">
        <f t="shared" si="8"/>
        <v/>
      </c>
      <c r="AJ26" s="53" t="str">
        <f>IF($I26=$AQ$12,IFERROR(年間負荷相当日数計算!P20*AA26*AE26,""),IF($I26=$AQ$13,IFERROR(年間負荷相当日数計算!P20*AA26*AC26/AG26,""),""))</f>
        <v/>
      </c>
      <c r="AK26" s="53" t="str">
        <f>IF($I26=$AQ$12,IFERROR(年間負荷相当日数計算!AC20*AB26*AF26,""),IF($I26=$AQ$13,IFERROR(年間負荷相当日数計算!AC20*AB26*AD26/AG26,""),""))</f>
        <v/>
      </c>
      <c r="AL26" s="53" t="str">
        <f t="shared" si="9"/>
        <v/>
      </c>
      <c r="AM26" s="143" t="str">
        <f t="shared" si="10"/>
        <v/>
      </c>
      <c r="AN26" s="143" t="str">
        <f t="shared" si="11"/>
        <v/>
      </c>
    </row>
    <row r="27" spans="1:45" ht="18" thickBot="1">
      <c r="A27" s="1"/>
      <c r="B27" s="1"/>
      <c r="C27" s="1"/>
      <c r="D27" s="1"/>
      <c r="E27" s="1"/>
      <c r="F27" s="51">
        <v>15</v>
      </c>
      <c r="G27" s="59"/>
      <c r="H27" s="59"/>
      <c r="I27" s="59"/>
      <c r="J27" s="59"/>
      <c r="K27" s="107"/>
      <c r="L27" s="107"/>
      <c r="M27" s="108"/>
      <c r="N27" s="62"/>
      <c r="O27" s="108"/>
      <c r="P27" s="62"/>
      <c r="Q27" s="62"/>
      <c r="R27" s="104" t="str">
        <f t="shared" si="3"/>
        <v/>
      </c>
      <c r="S27" s="104" t="str">
        <f t="shared" si="4"/>
        <v/>
      </c>
      <c r="T27" s="60" t="str">
        <f>IF($I27=$AQ$12,IFERROR(年間負荷相当日数計算!P21*K27*O27,""),IF($I27=$AQ$13,IFERROR(年間負荷相当日数計算!P21*K27*M27/Q27,""),""))</f>
        <v/>
      </c>
      <c r="U27" s="60" t="str">
        <f>IF($I27=$AQ$12,IFERROR(年間負荷相当日数計算!AC21*L27*P27,""),IF($I27=$AQ$13,IFERROR(年間負荷相当日数計算!AC21*L27*N27/Q27,""),""))</f>
        <v/>
      </c>
      <c r="V27" s="60" t="str">
        <f t="shared" si="5"/>
        <v/>
      </c>
      <c r="W27" s="144" t="str">
        <f t="shared" si="6"/>
        <v/>
      </c>
      <c r="X27" s="59"/>
      <c r="Y27" s="59"/>
      <c r="Z27" s="140" t="str">
        <f t="shared" si="0"/>
        <v/>
      </c>
      <c r="AA27" s="61" t="str">
        <f t="shared" si="1"/>
        <v/>
      </c>
      <c r="AB27" s="61" t="str">
        <f t="shared" si="2"/>
        <v/>
      </c>
      <c r="AC27" s="62"/>
      <c r="AD27" s="108"/>
      <c r="AE27" s="62"/>
      <c r="AF27" s="108"/>
      <c r="AG27" s="108"/>
      <c r="AH27" s="104" t="str">
        <f t="shared" si="7"/>
        <v/>
      </c>
      <c r="AI27" s="104" t="str">
        <f t="shared" si="8"/>
        <v/>
      </c>
      <c r="AJ27" s="60" t="str">
        <f>IF($I27=$AQ$12,IFERROR(年間負荷相当日数計算!P21*AA27*AE27,""),IF($I27=$AQ$13,IFERROR(年間負荷相当日数計算!P21*AA27*AC27/AG27,""),""))</f>
        <v/>
      </c>
      <c r="AK27" s="60" t="str">
        <f>IF($I27=$AQ$12,IFERROR(年間負荷相当日数計算!AC21*AB27*AF27,""),IF($I27=$AQ$13,IFERROR(年間負荷相当日数計算!AC21*AB27*AD27/AG27,""),""))</f>
        <v/>
      </c>
      <c r="AL27" s="60" t="str">
        <f t="shared" si="9"/>
        <v/>
      </c>
      <c r="AM27" s="144" t="str">
        <f t="shared" si="10"/>
        <v/>
      </c>
      <c r="AN27" s="144" t="str">
        <f t="shared" si="11"/>
        <v/>
      </c>
    </row>
    <row r="28" spans="1:45" ht="18.75" customHeight="1">
      <c r="F28" s="38"/>
      <c r="G28" s="38"/>
      <c r="H28" s="38"/>
      <c r="I28" s="38"/>
      <c r="J28" s="38"/>
      <c r="K28" s="38"/>
      <c r="L28" s="38"/>
      <c r="M28" s="38"/>
      <c r="O28" s="5"/>
      <c r="P28" s="6"/>
      <c r="Q28" s="6"/>
      <c r="R28" s="5"/>
      <c r="S28" s="6"/>
      <c r="T28" s="48"/>
      <c r="U28" s="48"/>
      <c r="V28" s="3"/>
      <c r="W28" s="4"/>
      <c r="AC28" s="38"/>
      <c r="AE28" s="7"/>
      <c r="AF28" s="8"/>
      <c r="AG28" s="8"/>
      <c r="AH28" s="7"/>
      <c r="AI28" s="8"/>
      <c r="AJ28" s="48"/>
      <c r="AK28" s="48"/>
      <c r="AL28" s="3"/>
      <c r="AM28" s="4"/>
    </row>
    <row r="29" spans="1:45" ht="18.75" customHeight="1" thickBot="1">
      <c r="B29" s="14" t="s">
        <v>45</v>
      </c>
      <c r="H29" s="38"/>
      <c r="I29" s="38"/>
      <c r="J29" s="38"/>
      <c r="K29" s="38"/>
      <c r="M29" s="38"/>
      <c r="O29" s="5"/>
      <c r="P29" s="6"/>
      <c r="Q29" s="6"/>
      <c r="R29" s="5"/>
      <c r="S29" s="6"/>
      <c r="V29" s="3"/>
      <c r="W29" s="4"/>
      <c r="AC29" s="38"/>
      <c r="AE29" s="7"/>
      <c r="AF29" s="8"/>
      <c r="AG29" s="8"/>
      <c r="AH29" s="7"/>
      <c r="AI29" s="8"/>
      <c r="AL29" s="3"/>
      <c r="AM29" s="4"/>
    </row>
    <row r="30" spans="1:45" ht="18.75" customHeight="1" thickTop="1" thickBot="1">
      <c r="B30" s="184" t="s">
        <v>72</v>
      </c>
      <c r="C30" s="185"/>
      <c r="D30" s="185"/>
      <c r="E30" s="185"/>
      <c r="F30" s="186"/>
      <c r="G30" s="145">
        <f>SUM(AN13:AN27)</f>
        <v>0</v>
      </c>
      <c r="H30" s="36"/>
      <c r="I30" s="36"/>
      <c r="J30" s="36"/>
      <c r="M30" s="39"/>
      <c r="N30" s="36"/>
      <c r="O30" s="40"/>
      <c r="P30" s="40"/>
      <c r="Q30" s="40"/>
      <c r="R30" s="40"/>
      <c r="S30" s="40"/>
      <c r="T30" s="36"/>
      <c r="U30" s="36"/>
      <c r="V30" s="36"/>
      <c r="W30" s="36"/>
      <c r="AC30" s="39"/>
      <c r="AD30" s="40"/>
      <c r="AE30" s="41"/>
      <c r="AF30" s="41"/>
      <c r="AG30" s="41"/>
      <c r="AH30" s="41"/>
      <c r="AI30" s="41"/>
      <c r="AJ30" s="36"/>
      <c r="AK30" s="36"/>
      <c r="AL30" s="36"/>
      <c r="AM30" s="36"/>
    </row>
    <row r="31" spans="1:45" ht="18.75" customHeight="1" thickTop="1" thickBot="1">
      <c r="B31" s="184" t="s">
        <v>73</v>
      </c>
      <c r="C31" s="185"/>
      <c r="D31" s="185"/>
      <c r="E31" s="185"/>
      <c r="F31" s="185"/>
      <c r="G31" s="146">
        <f>SUMPRODUCT(AN13:AN27,Z13:Z27)</f>
        <v>0</v>
      </c>
      <c r="H31" s="36"/>
      <c r="I31" s="36"/>
      <c r="J31" s="36"/>
      <c r="K31" s="36"/>
      <c r="L31" s="36"/>
      <c r="M31" s="36"/>
      <c r="N31" s="36"/>
      <c r="O31" s="40"/>
      <c r="P31" s="40"/>
      <c r="Q31" s="40"/>
      <c r="R31" s="40"/>
      <c r="S31" s="40"/>
      <c r="T31" s="36"/>
      <c r="U31" s="36"/>
      <c r="V31" s="36"/>
      <c r="W31" s="36"/>
      <c r="AC31" s="36"/>
      <c r="AD31" s="40"/>
      <c r="AE31" s="41"/>
      <c r="AF31" s="41"/>
      <c r="AG31" s="41"/>
      <c r="AH31" s="41"/>
      <c r="AI31" s="41"/>
      <c r="AJ31" s="36"/>
      <c r="AK31" s="36"/>
      <c r="AL31" s="36"/>
      <c r="AM31" s="36"/>
    </row>
    <row r="32" spans="1:45" ht="18" customHeight="1">
      <c r="F32" s="36"/>
      <c r="G32" s="36"/>
      <c r="H32" s="36"/>
      <c r="I32" s="36"/>
      <c r="J32" s="36"/>
      <c r="K32" s="36"/>
      <c r="M32" s="36"/>
      <c r="N32" s="36"/>
      <c r="O32" s="40"/>
      <c r="P32" s="40"/>
      <c r="Q32" s="40"/>
      <c r="R32" s="40"/>
      <c r="S32" s="40"/>
      <c r="T32" s="36"/>
      <c r="U32" s="36"/>
      <c r="V32" s="36"/>
      <c r="W32" s="36"/>
      <c r="AC32" s="36"/>
      <c r="AD32" s="40"/>
      <c r="AE32" s="41"/>
      <c r="AF32" s="41"/>
      <c r="AG32" s="41"/>
      <c r="AH32" s="41"/>
      <c r="AI32" s="41"/>
      <c r="AJ32" s="36"/>
      <c r="AK32" s="36"/>
      <c r="AL32" s="36"/>
      <c r="AM32" s="36"/>
    </row>
    <row r="33" spans="6:39" ht="18" customHeight="1">
      <c r="F33" s="42"/>
      <c r="G33" s="42"/>
      <c r="L33" s="36"/>
      <c r="M33" s="43"/>
      <c r="N33" s="36"/>
      <c r="O33" s="40"/>
      <c r="P33" s="40"/>
      <c r="Q33" s="40"/>
      <c r="R33" s="40"/>
      <c r="S33" s="40"/>
      <c r="T33" s="36"/>
      <c r="U33" s="36"/>
      <c r="V33" s="36"/>
      <c r="W33" s="36"/>
      <c r="AC33" s="43"/>
      <c r="AD33" s="40"/>
      <c r="AE33" s="41"/>
      <c r="AF33" s="41"/>
      <c r="AG33" s="41"/>
      <c r="AH33" s="41"/>
      <c r="AI33" s="41"/>
      <c r="AJ33" s="36"/>
      <c r="AK33" s="36"/>
      <c r="AL33" s="36"/>
      <c r="AM33" s="36"/>
    </row>
    <row r="34" spans="6:39" ht="18" customHeight="1">
      <c r="F34" s="44"/>
      <c r="G34" s="44"/>
      <c r="H34" s="36"/>
      <c r="I34" s="36"/>
      <c r="J34" s="45"/>
      <c r="K34" s="2"/>
      <c r="M34" s="2"/>
      <c r="N34" s="36"/>
      <c r="O34" s="40"/>
      <c r="P34" s="40"/>
      <c r="Q34" s="40"/>
      <c r="R34" s="40"/>
      <c r="S34" s="40"/>
      <c r="T34" s="36"/>
      <c r="U34" s="36"/>
      <c r="V34" s="36"/>
      <c r="W34" s="36"/>
      <c r="AC34" s="2"/>
      <c r="AD34" s="40"/>
      <c r="AE34" s="41"/>
      <c r="AF34" s="41"/>
      <c r="AG34" s="41"/>
      <c r="AH34" s="41"/>
      <c r="AI34" s="41"/>
      <c r="AJ34" s="36"/>
      <c r="AK34" s="36"/>
      <c r="AL34" s="36"/>
      <c r="AM34" s="36"/>
    </row>
    <row r="35" spans="6:39" ht="18" customHeight="1">
      <c r="F35" s="46"/>
      <c r="G35" s="46"/>
      <c r="J35" s="47"/>
    </row>
    <row r="36" spans="6:39" ht="18" customHeight="1">
      <c r="F36" s="46"/>
      <c r="G36" s="46"/>
      <c r="J36" s="47"/>
    </row>
    <row r="37" spans="6:39" ht="18" customHeight="1">
      <c r="F37" s="46"/>
      <c r="G37" s="46"/>
      <c r="J37" s="47"/>
    </row>
    <row r="38" spans="6:39" ht="18" customHeight="1">
      <c r="F38" s="46"/>
      <c r="G38" s="46"/>
      <c r="J38" s="47"/>
    </row>
    <row r="39" spans="6:39" ht="18" customHeight="1">
      <c r="F39" s="46"/>
      <c r="G39" s="46"/>
      <c r="J39" s="47"/>
    </row>
    <row r="40" spans="6:39" ht="18" customHeight="1"/>
    <row r="41" spans="6:39" ht="18" customHeight="1"/>
    <row r="42" spans="6:39" ht="18" customHeight="1"/>
    <row r="43" spans="6:39" ht="18" customHeight="1"/>
    <row r="44" spans="6:39" ht="18" customHeight="1"/>
    <row r="45" spans="6:39" ht="18" customHeight="1"/>
    <row r="46" spans="6:39" ht="18" customHeight="1"/>
    <row r="47" spans="6:39" ht="18" customHeight="1"/>
    <row r="48" spans="6:39" ht="18" customHeight="1"/>
    <row r="49" ht="18" customHeight="1"/>
    <row r="50" ht="18" customHeight="1"/>
    <row r="51" ht="18" customHeight="1"/>
    <row r="52" ht="18" customHeight="1"/>
  </sheetData>
  <sheetProtection algorithmName="SHA-512" hashValue="P2y1b9lq/9em3y6lLnBpMQ4M+sucqMk1PAzJk6b1V7KTyLDw7MrGkAn4BqFT6YtvzdTZwFYGSM/T8CmoMTd/fQ==" saltValue="lbiPHc47lZc0vtmxk2tnDA==" spinCount="100000" sheet="1" formatCells="0" formatColumns="0" formatRows="0"/>
  <mergeCells count="35">
    <mergeCell ref="B30:F30"/>
    <mergeCell ref="B31:F31"/>
    <mergeCell ref="O9:P9"/>
    <mergeCell ref="O10:P10"/>
    <mergeCell ref="R9:S10"/>
    <mergeCell ref="K10:L10"/>
    <mergeCell ref="H8:H11"/>
    <mergeCell ref="G8:G11"/>
    <mergeCell ref="F8:F11"/>
    <mergeCell ref="Q9:Q11"/>
    <mergeCell ref="I8:I11"/>
    <mergeCell ref="M10:N10"/>
    <mergeCell ref="T10:V10"/>
    <mergeCell ref="W9:W11"/>
    <mergeCell ref="J8:W8"/>
    <mergeCell ref="J9:J11"/>
    <mergeCell ref="K9:L9"/>
    <mergeCell ref="M9:N9"/>
    <mergeCell ref="T9:V9"/>
    <mergeCell ref="AN8:AN11"/>
    <mergeCell ref="X8:AM8"/>
    <mergeCell ref="AA9:AB9"/>
    <mergeCell ref="AA10:AB10"/>
    <mergeCell ref="AH9:AI10"/>
    <mergeCell ref="X9:X11"/>
    <mergeCell ref="AM9:AM11"/>
    <mergeCell ref="AC9:AD9"/>
    <mergeCell ref="AC10:AD10"/>
    <mergeCell ref="AG9:AG11"/>
    <mergeCell ref="Y9:Y11"/>
    <mergeCell ref="Z9:Z11"/>
    <mergeCell ref="AJ9:AL9"/>
    <mergeCell ref="AJ10:AL10"/>
    <mergeCell ref="AE9:AF9"/>
    <mergeCell ref="AE10:AF10"/>
  </mergeCells>
  <phoneticPr fontId="2"/>
  <dataValidations count="2">
    <dataValidation type="list" allowBlank="1" showInputMessage="1" showErrorMessage="1" sqref="Y12:Y27" xr:uid="{559448A6-D941-43EB-B5B6-E42872AE59DA}">
      <formula1>$AQ$16:$AQ$18</formula1>
    </dataValidation>
    <dataValidation type="list" allowBlank="1" showInputMessage="1" showErrorMessage="1" sqref="I12:I27" xr:uid="{4285B29E-4903-4485-8B5D-30B2C3377FB3}">
      <formula1>$AQ$12:$AQ$13</formula1>
    </dataValidation>
  </dataValidations>
  <pageMargins left="0.7" right="0.7" top="0.75" bottom="0.75" header="0.3" footer="0.3"/>
  <pageSetup paperSize="9" scale="5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73BE-12BB-40F2-9A7D-02D2172E303C}">
  <sheetPr codeName="Sheet6">
    <pageSetUpPr fitToPage="1"/>
  </sheetPr>
  <dimension ref="A1:AC21"/>
  <sheetViews>
    <sheetView view="pageBreakPreview" zoomScale="85" zoomScaleNormal="85" zoomScaleSheetLayoutView="85" workbookViewId="0">
      <selection sqref="A1:C2"/>
    </sheetView>
  </sheetViews>
  <sheetFormatPr defaultRowHeight="17.7"/>
  <cols>
    <col min="1" max="1" width="4.47265625" style="70" bestFit="1" customWidth="1"/>
    <col min="2" max="2" width="17.234375" style="69" customWidth="1"/>
    <col min="3" max="3" width="5.234375" style="69" bestFit="1" customWidth="1"/>
    <col min="4" max="28" width="8.6171875" style="92" customWidth="1"/>
    <col min="29" max="29" width="8.6171875" style="93" customWidth="1"/>
    <col min="30" max="30" width="3.37890625" style="70" customWidth="1"/>
    <col min="31" max="16384" width="8.76171875" style="70"/>
  </cols>
  <sheetData>
    <row r="1" spans="1:29" ht="18" thickBot="1">
      <c r="A1" s="212"/>
      <c r="B1" s="212"/>
      <c r="C1" s="213"/>
      <c r="D1" s="205" t="s">
        <v>13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/>
      <c r="Q1" s="203" t="s">
        <v>14</v>
      </c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</row>
    <row r="2" spans="1:29" ht="19.5" customHeight="1" thickTop="1" thickBot="1">
      <c r="A2" s="214"/>
      <c r="B2" s="214"/>
      <c r="C2" s="215"/>
      <c r="D2" s="71" t="s">
        <v>12</v>
      </c>
      <c r="E2" s="72" t="s">
        <v>1</v>
      </c>
      <c r="F2" s="72" t="s">
        <v>2</v>
      </c>
      <c r="G2" s="72" t="s">
        <v>3</v>
      </c>
      <c r="H2" s="72" t="s">
        <v>4</v>
      </c>
      <c r="I2" s="72" t="s">
        <v>5</v>
      </c>
      <c r="J2" s="72" t="s">
        <v>6</v>
      </c>
      <c r="K2" s="72" t="s">
        <v>7</v>
      </c>
      <c r="L2" s="72" t="s">
        <v>8</v>
      </c>
      <c r="M2" s="72" t="s">
        <v>9</v>
      </c>
      <c r="N2" s="72" t="s">
        <v>10</v>
      </c>
      <c r="O2" s="73" t="s">
        <v>11</v>
      </c>
      <c r="P2" s="216" t="s">
        <v>40</v>
      </c>
      <c r="Q2" s="74" t="s">
        <v>12</v>
      </c>
      <c r="R2" s="75" t="s">
        <v>1</v>
      </c>
      <c r="S2" s="75" t="s">
        <v>2</v>
      </c>
      <c r="T2" s="75" t="s">
        <v>3</v>
      </c>
      <c r="U2" s="75" t="s">
        <v>4</v>
      </c>
      <c r="V2" s="75" t="s">
        <v>5</v>
      </c>
      <c r="W2" s="75" t="s">
        <v>6</v>
      </c>
      <c r="X2" s="75" t="s">
        <v>7</v>
      </c>
      <c r="Y2" s="75" t="s">
        <v>8</v>
      </c>
      <c r="Z2" s="75" t="s">
        <v>9</v>
      </c>
      <c r="AA2" s="75" t="s">
        <v>10</v>
      </c>
      <c r="AB2" s="76" t="s">
        <v>11</v>
      </c>
      <c r="AC2" s="200" t="s">
        <v>40</v>
      </c>
    </row>
    <row r="3" spans="1:29" ht="18" thickBot="1">
      <c r="A3" s="210" t="s">
        <v>41</v>
      </c>
      <c r="B3" s="210"/>
      <c r="C3" s="210"/>
      <c r="D3" s="109">
        <f t="array" ref="D3:O3">TRANSPOSE(EHP空調!$C$13:$C$24)</f>
        <v>0</v>
      </c>
      <c r="E3" s="110">
        <v>0</v>
      </c>
      <c r="F3" s="110">
        <v>0</v>
      </c>
      <c r="G3" s="110">
        <v>0</v>
      </c>
      <c r="H3" s="110">
        <v>0</v>
      </c>
      <c r="I3" s="110">
        <v>0</v>
      </c>
      <c r="J3" s="110">
        <v>0</v>
      </c>
      <c r="K3" s="110">
        <v>0</v>
      </c>
      <c r="L3" s="110">
        <v>0</v>
      </c>
      <c r="M3" s="110">
        <v>0</v>
      </c>
      <c r="N3" s="110">
        <v>0</v>
      </c>
      <c r="O3" s="111">
        <v>0</v>
      </c>
      <c r="P3" s="217"/>
      <c r="Q3" s="112">
        <f t="array" ref="Q3:AB3">TRANSPOSE(EHP空調!$D$13:$D$24)</f>
        <v>0</v>
      </c>
      <c r="R3" s="110">
        <v>0</v>
      </c>
      <c r="S3" s="110">
        <v>0</v>
      </c>
      <c r="T3" s="110">
        <v>0</v>
      </c>
      <c r="U3" s="110">
        <v>0</v>
      </c>
      <c r="V3" s="110">
        <v>0</v>
      </c>
      <c r="W3" s="110">
        <v>0</v>
      </c>
      <c r="X3" s="110">
        <v>0</v>
      </c>
      <c r="Y3" s="110">
        <v>0</v>
      </c>
      <c r="Z3" s="110">
        <v>0</v>
      </c>
      <c r="AA3" s="110">
        <v>0</v>
      </c>
      <c r="AB3" s="111">
        <v>0</v>
      </c>
      <c r="AC3" s="201"/>
    </row>
    <row r="4" spans="1:29" ht="18" thickBot="1">
      <c r="A4" s="211" t="s">
        <v>42</v>
      </c>
      <c r="B4" s="210"/>
      <c r="C4" s="210"/>
      <c r="D4" s="77">
        <v>15.5</v>
      </c>
      <c r="E4" s="78">
        <v>21.7</v>
      </c>
      <c r="F4" s="78">
        <v>30.6</v>
      </c>
      <c r="G4" s="78">
        <v>52.5</v>
      </c>
      <c r="H4" s="78">
        <v>59</v>
      </c>
      <c r="I4" s="78">
        <v>40.5</v>
      </c>
      <c r="J4" s="78">
        <v>21.6</v>
      </c>
      <c r="K4" s="78">
        <v>0</v>
      </c>
      <c r="L4" s="78">
        <v>0</v>
      </c>
      <c r="M4" s="78">
        <v>0</v>
      </c>
      <c r="N4" s="78">
        <v>0</v>
      </c>
      <c r="O4" s="79">
        <v>0</v>
      </c>
      <c r="P4" s="217"/>
      <c r="Q4" s="80">
        <v>20.100000000000001</v>
      </c>
      <c r="R4" s="81">
        <v>6.8</v>
      </c>
      <c r="S4" s="81">
        <v>0</v>
      </c>
      <c r="T4" s="81">
        <v>0</v>
      </c>
      <c r="U4" s="81">
        <v>0</v>
      </c>
      <c r="V4" s="81">
        <v>0</v>
      </c>
      <c r="W4" s="81">
        <v>8.1</v>
      </c>
      <c r="X4" s="81">
        <v>18.3</v>
      </c>
      <c r="Y4" s="81">
        <v>39.799999999999997</v>
      </c>
      <c r="Z4" s="81">
        <v>53.3</v>
      </c>
      <c r="AA4" s="81">
        <v>49.6</v>
      </c>
      <c r="AB4" s="82">
        <v>30.3</v>
      </c>
      <c r="AC4" s="201"/>
    </row>
    <row r="5" spans="1:29" ht="18" thickBot="1">
      <c r="A5" s="83" t="s">
        <v>20</v>
      </c>
      <c r="B5" s="83" t="s">
        <v>21</v>
      </c>
      <c r="C5" s="83" t="s">
        <v>15</v>
      </c>
      <c r="D5" s="208" t="s">
        <v>43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9"/>
      <c r="P5" s="218"/>
      <c r="Q5" s="219" t="s">
        <v>44</v>
      </c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1"/>
      <c r="AC5" s="202"/>
    </row>
    <row r="6" spans="1:29" ht="18.75" customHeight="1">
      <c r="A6" s="126" t="str">
        <f>EHP空調!F12</f>
        <v>例</v>
      </c>
      <c r="B6" s="127" t="str">
        <f>EHP空調!G12</f>
        <v>会議室</v>
      </c>
      <c r="C6" s="128">
        <f>EHP空調!H12</f>
        <v>1</v>
      </c>
      <c r="D6" s="129">
        <f>D$3*$C6*D$4*0.01</f>
        <v>0</v>
      </c>
      <c r="E6" s="130">
        <f>E$3*$C6*E$4*0.01</f>
        <v>0</v>
      </c>
      <c r="F6" s="130">
        <f t="shared" ref="F6:O17" si="0">F$3*$C6*F$4*0.01</f>
        <v>0</v>
      </c>
      <c r="G6" s="130">
        <f t="shared" si="0"/>
        <v>0</v>
      </c>
      <c r="H6" s="130">
        <f t="shared" si="0"/>
        <v>0</v>
      </c>
      <c r="I6" s="130">
        <f t="shared" si="0"/>
        <v>0</v>
      </c>
      <c r="J6" s="130">
        <f t="shared" si="0"/>
        <v>0</v>
      </c>
      <c r="K6" s="130">
        <f t="shared" si="0"/>
        <v>0</v>
      </c>
      <c r="L6" s="130">
        <f t="shared" si="0"/>
        <v>0</v>
      </c>
      <c r="M6" s="130">
        <f t="shared" si="0"/>
        <v>0</v>
      </c>
      <c r="N6" s="130">
        <f t="shared" si="0"/>
        <v>0</v>
      </c>
      <c r="O6" s="131">
        <f t="shared" si="0"/>
        <v>0</v>
      </c>
      <c r="P6" s="132">
        <f t="shared" ref="P6" si="1">SUM(D6:O6)</f>
        <v>0</v>
      </c>
      <c r="Q6" s="133">
        <f>Q$3*$C6*Q$4*0.01</f>
        <v>0</v>
      </c>
      <c r="R6" s="130">
        <f t="shared" ref="R6:AB15" si="2">R$3*$C6*R$4*0.01</f>
        <v>0</v>
      </c>
      <c r="S6" s="130">
        <f t="shared" si="2"/>
        <v>0</v>
      </c>
      <c r="T6" s="130">
        <f t="shared" si="2"/>
        <v>0</v>
      </c>
      <c r="U6" s="130">
        <f t="shared" si="2"/>
        <v>0</v>
      </c>
      <c r="V6" s="130">
        <f t="shared" si="2"/>
        <v>0</v>
      </c>
      <c r="W6" s="130">
        <f t="shared" si="2"/>
        <v>0</v>
      </c>
      <c r="X6" s="130">
        <f t="shared" si="2"/>
        <v>0</v>
      </c>
      <c r="Y6" s="130">
        <f t="shared" si="2"/>
        <v>0</v>
      </c>
      <c r="Z6" s="130">
        <f t="shared" si="2"/>
        <v>0</v>
      </c>
      <c r="AA6" s="130">
        <f t="shared" si="2"/>
        <v>0</v>
      </c>
      <c r="AB6" s="131">
        <f t="shared" si="2"/>
        <v>0</v>
      </c>
      <c r="AC6" s="132">
        <f>SUM(Q6:AB6)</f>
        <v>0</v>
      </c>
    </row>
    <row r="7" spans="1:29" ht="18.75" customHeight="1">
      <c r="A7" s="113">
        <f>EHP空調!F13</f>
        <v>1</v>
      </c>
      <c r="B7" s="114">
        <f>EHP空調!G13</f>
        <v>0</v>
      </c>
      <c r="C7" s="115">
        <f>EHP空調!H13</f>
        <v>0</v>
      </c>
      <c r="D7" s="116">
        <f>D$3*$C7*D$4*0.01</f>
        <v>0</v>
      </c>
      <c r="E7" s="117">
        <f>E$3*$C7*E$4*0.01</f>
        <v>0</v>
      </c>
      <c r="F7" s="117">
        <f t="shared" si="0"/>
        <v>0</v>
      </c>
      <c r="G7" s="117">
        <f t="shared" si="0"/>
        <v>0</v>
      </c>
      <c r="H7" s="117">
        <f t="shared" si="0"/>
        <v>0</v>
      </c>
      <c r="I7" s="117">
        <f t="shared" si="0"/>
        <v>0</v>
      </c>
      <c r="J7" s="117">
        <f t="shared" si="0"/>
        <v>0</v>
      </c>
      <c r="K7" s="117">
        <f t="shared" si="0"/>
        <v>0</v>
      </c>
      <c r="L7" s="117">
        <f t="shared" si="0"/>
        <v>0</v>
      </c>
      <c r="M7" s="117">
        <f t="shared" si="0"/>
        <v>0</v>
      </c>
      <c r="N7" s="117">
        <f t="shared" si="0"/>
        <v>0</v>
      </c>
      <c r="O7" s="118">
        <f t="shared" si="0"/>
        <v>0</v>
      </c>
      <c r="P7" s="119">
        <f t="shared" ref="P7:P21" si="3">SUM(D7:O7)</f>
        <v>0</v>
      </c>
      <c r="Q7" s="120">
        <f>Q$3*$C7*Q$4*0.01</f>
        <v>0</v>
      </c>
      <c r="R7" s="117">
        <f t="shared" si="2"/>
        <v>0</v>
      </c>
      <c r="S7" s="117">
        <f t="shared" si="2"/>
        <v>0</v>
      </c>
      <c r="T7" s="117">
        <f t="shared" si="2"/>
        <v>0</v>
      </c>
      <c r="U7" s="117">
        <f t="shared" si="2"/>
        <v>0</v>
      </c>
      <c r="V7" s="117">
        <f t="shared" si="2"/>
        <v>0</v>
      </c>
      <c r="W7" s="117">
        <f t="shared" si="2"/>
        <v>0</v>
      </c>
      <c r="X7" s="117">
        <f t="shared" si="2"/>
        <v>0</v>
      </c>
      <c r="Y7" s="117">
        <f t="shared" si="2"/>
        <v>0</v>
      </c>
      <c r="Z7" s="117">
        <f t="shared" si="2"/>
        <v>0</v>
      </c>
      <c r="AA7" s="117">
        <f t="shared" si="2"/>
        <v>0</v>
      </c>
      <c r="AB7" s="118">
        <f t="shared" si="2"/>
        <v>0</v>
      </c>
      <c r="AC7" s="119">
        <f>SUM(Q7:AB7)</f>
        <v>0</v>
      </c>
    </row>
    <row r="8" spans="1:29">
      <c r="A8" s="84">
        <f>EHP空調!F14</f>
        <v>2</v>
      </c>
      <c r="B8" s="85">
        <f>EHP空調!G14</f>
        <v>0</v>
      </c>
      <c r="C8" s="86">
        <f>EHP空調!H14</f>
        <v>0</v>
      </c>
      <c r="D8" s="87">
        <f t="shared" ref="D8:E21" si="4">D$3*$C8*D$4*0.01</f>
        <v>0</v>
      </c>
      <c r="E8" s="88">
        <f t="shared" si="4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8">
        <f t="shared" si="0"/>
        <v>0</v>
      </c>
      <c r="K8" s="88">
        <f t="shared" si="0"/>
        <v>0</v>
      </c>
      <c r="L8" s="88">
        <f t="shared" si="0"/>
        <v>0</v>
      </c>
      <c r="M8" s="88">
        <f t="shared" si="0"/>
        <v>0</v>
      </c>
      <c r="N8" s="88">
        <f t="shared" si="0"/>
        <v>0</v>
      </c>
      <c r="O8" s="89">
        <f t="shared" si="0"/>
        <v>0</v>
      </c>
      <c r="P8" s="90">
        <f t="shared" si="3"/>
        <v>0</v>
      </c>
      <c r="Q8" s="91">
        <f t="shared" ref="Q8:Q21" si="5">Q$3*$C8*Q$4*0.01</f>
        <v>0</v>
      </c>
      <c r="R8" s="88">
        <f t="shared" si="2"/>
        <v>0</v>
      </c>
      <c r="S8" s="88">
        <f t="shared" si="2"/>
        <v>0</v>
      </c>
      <c r="T8" s="88">
        <f t="shared" si="2"/>
        <v>0</v>
      </c>
      <c r="U8" s="88">
        <f t="shared" si="2"/>
        <v>0</v>
      </c>
      <c r="V8" s="88">
        <f t="shared" si="2"/>
        <v>0</v>
      </c>
      <c r="W8" s="88">
        <f t="shared" si="2"/>
        <v>0</v>
      </c>
      <c r="X8" s="88">
        <f t="shared" si="2"/>
        <v>0</v>
      </c>
      <c r="Y8" s="88">
        <f t="shared" si="2"/>
        <v>0</v>
      </c>
      <c r="Z8" s="88">
        <f t="shared" si="2"/>
        <v>0</v>
      </c>
      <c r="AA8" s="88">
        <f t="shared" si="2"/>
        <v>0</v>
      </c>
      <c r="AB8" s="89">
        <f t="shared" si="2"/>
        <v>0</v>
      </c>
      <c r="AC8" s="90">
        <f>SUM(Q8:AB8)</f>
        <v>0</v>
      </c>
    </row>
    <row r="9" spans="1:29">
      <c r="A9" s="84">
        <f>EHP空調!F15</f>
        <v>3</v>
      </c>
      <c r="B9" s="85">
        <f>EHP空調!G15</f>
        <v>0</v>
      </c>
      <c r="C9" s="86">
        <f>EHP空調!H15</f>
        <v>0</v>
      </c>
      <c r="D9" s="87">
        <f t="shared" si="4"/>
        <v>0</v>
      </c>
      <c r="E9" s="88">
        <f t="shared" si="4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  <c r="L9" s="88">
        <f t="shared" si="0"/>
        <v>0</v>
      </c>
      <c r="M9" s="88">
        <f t="shared" si="0"/>
        <v>0</v>
      </c>
      <c r="N9" s="88">
        <f t="shared" si="0"/>
        <v>0</v>
      </c>
      <c r="O9" s="89">
        <f t="shared" si="0"/>
        <v>0</v>
      </c>
      <c r="P9" s="90">
        <f t="shared" si="3"/>
        <v>0</v>
      </c>
      <c r="Q9" s="91">
        <f t="shared" si="5"/>
        <v>0</v>
      </c>
      <c r="R9" s="88">
        <f t="shared" si="2"/>
        <v>0</v>
      </c>
      <c r="S9" s="88">
        <f t="shared" si="2"/>
        <v>0</v>
      </c>
      <c r="T9" s="88">
        <f t="shared" si="2"/>
        <v>0</v>
      </c>
      <c r="U9" s="88">
        <f t="shared" si="2"/>
        <v>0</v>
      </c>
      <c r="V9" s="88">
        <f t="shared" si="2"/>
        <v>0</v>
      </c>
      <c r="W9" s="88">
        <f t="shared" si="2"/>
        <v>0</v>
      </c>
      <c r="X9" s="88">
        <f t="shared" si="2"/>
        <v>0</v>
      </c>
      <c r="Y9" s="88">
        <f t="shared" si="2"/>
        <v>0</v>
      </c>
      <c r="Z9" s="88">
        <f t="shared" si="2"/>
        <v>0</v>
      </c>
      <c r="AA9" s="88">
        <f t="shared" si="2"/>
        <v>0</v>
      </c>
      <c r="AB9" s="89">
        <f t="shared" si="2"/>
        <v>0</v>
      </c>
      <c r="AC9" s="90">
        <f t="shared" ref="AC9:AC21" si="6">SUM(Q9:AB9)</f>
        <v>0</v>
      </c>
    </row>
    <row r="10" spans="1:29">
      <c r="A10" s="84">
        <f>EHP空調!F16</f>
        <v>4</v>
      </c>
      <c r="B10" s="85">
        <f>EHP空調!G16</f>
        <v>0</v>
      </c>
      <c r="C10" s="86">
        <f>EHP空調!H16</f>
        <v>0</v>
      </c>
      <c r="D10" s="87">
        <f t="shared" si="4"/>
        <v>0</v>
      </c>
      <c r="E10" s="88">
        <f t="shared" si="4"/>
        <v>0</v>
      </c>
      <c r="F10" s="88">
        <f t="shared" si="0"/>
        <v>0</v>
      </c>
      <c r="G10" s="88">
        <f t="shared" si="0"/>
        <v>0</v>
      </c>
      <c r="H10" s="88">
        <f t="shared" si="0"/>
        <v>0</v>
      </c>
      <c r="I10" s="88">
        <f t="shared" si="0"/>
        <v>0</v>
      </c>
      <c r="J10" s="88">
        <f t="shared" si="0"/>
        <v>0</v>
      </c>
      <c r="K10" s="88">
        <f t="shared" si="0"/>
        <v>0</v>
      </c>
      <c r="L10" s="88">
        <f t="shared" si="0"/>
        <v>0</v>
      </c>
      <c r="M10" s="88">
        <f t="shared" si="0"/>
        <v>0</v>
      </c>
      <c r="N10" s="88">
        <f t="shared" si="0"/>
        <v>0</v>
      </c>
      <c r="O10" s="89">
        <f t="shared" si="0"/>
        <v>0</v>
      </c>
      <c r="P10" s="90">
        <f t="shared" si="3"/>
        <v>0</v>
      </c>
      <c r="Q10" s="91">
        <f t="shared" si="5"/>
        <v>0</v>
      </c>
      <c r="R10" s="88">
        <f t="shared" si="2"/>
        <v>0</v>
      </c>
      <c r="S10" s="88">
        <f t="shared" si="2"/>
        <v>0</v>
      </c>
      <c r="T10" s="88">
        <f t="shared" si="2"/>
        <v>0</v>
      </c>
      <c r="U10" s="88">
        <f t="shared" si="2"/>
        <v>0</v>
      </c>
      <c r="V10" s="88">
        <f t="shared" si="2"/>
        <v>0</v>
      </c>
      <c r="W10" s="88">
        <f t="shared" si="2"/>
        <v>0</v>
      </c>
      <c r="X10" s="88">
        <f t="shared" si="2"/>
        <v>0</v>
      </c>
      <c r="Y10" s="88">
        <f t="shared" si="2"/>
        <v>0</v>
      </c>
      <c r="Z10" s="88">
        <f t="shared" si="2"/>
        <v>0</v>
      </c>
      <c r="AA10" s="88">
        <f t="shared" si="2"/>
        <v>0</v>
      </c>
      <c r="AB10" s="89">
        <f t="shared" si="2"/>
        <v>0</v>
      </c>
      <c r="AC10" s="90">
        <f t="shared" si="6"/>
        <v>0</v>
      </c>
    </row>
    <row r="11" spans="1:29">
      <c r="A11" s="84">
        <f>EHP空調!F17</f>
        <v>5</v>
      </c>
      <c r="B11" s="85">
        <f>EHP空調!G17</f>
        <v>0</v>
      </c>
      <c r="C11" s="86">
        <f>EHP空調!H17</f>
        <v>0</v>
      </c>
      <c r="D11" s="87">
        <f t="shared" si="4"/>
        <v>0</v>
      </c>
      <c r="E11" s="88">
        <f t="shared" si="4"/>
        <v>0</v>
      </c>
      <c r="F11" s="88">
        <f t="shared" si="0"/>
        <v>0</v>
      </c>
      <c r="G11" s="88">
        <f t="shared" si="0"/>
        <v>0</v>
      </c>
      <c r="H11" s="88">
        <f t="shared" si="0"/>
        <v>0</v>
      </c>
      <c r="I11" s="88">
        <f t="shared" si="0"/>
        <v>0</v>
      </c>
      <c r="J11" s="88">
        <f t="shared" si="0"/>
        <v>0</v>
      </c>
      <c r="K11" s="88">
        <f t="shared" si="0"/>
        <v>0</v>
      </c>
      <c r="L11" s="88">
        <f t="shared" si="0"/>
        <v>0</v>
      </c>
      <c r="M11" s="88">
        <f t="shared" si="0"/>
        <v>0</v>
      </c>
      <c r="N11" s="88">
        <f t="shared" si="0"/>
        <v>0</v>
      </c>
      <c r="O11" s="89">
        <f t="shared" si="0"/>
        <v>0</v>
      </c>
      <c r="P11" s="90">
        <f t="shared" si="3"/>
        <v>0</v>
      </c>
      <c r="Q11" s="91">
        <f t="shared" si="5"/>
        <v>0</v>
      </c>
      <c r="R11" s="88">
        <f t="shared" si="2"/>
        <v>0</v>
      </c>
      <c r="S11" s="88">
        <f t="shared" si="2"/>
        <v>0</v>
      </c>
      <c r="T11" s="88">
        <f t="shared" si="2"/>
        <v>0</v>
      </c>
      <c r="U11" s="88">
        <f t="shared" si="2"/>
        <v>0</v>
      </c>
      <c r="V11" s="88">
        <f t="shared" si="2"/>
        <v>0</v>
      </c>
      <c r="W11" s="88">
        <f t="shared" si="2"/>
        <v>0</v>
      </c>
      <c r="X11" s="88">
        <f t="shared" si="2"/>
        <v>0</v>
      </c>
      <c r="Y11" s="88">
        <f t="shared" si="2"/>
        <v>0</v>
      </c>
      <c r="Z11" s="88">
        <f t="shared" si="2"/>
        <v>0</v>
      </c>
      <c r="AA11" s="88">
        <f t="shared" si="2"/>
        <v>0</v>
      </c>
      <c r="AB11" s="89">
        <f t="shared" si="2"/>
        <v>0</v>
      </c>
      <c r="AC11" s="90">
        <f t="shared" si="6"/>
        <v>0</v>
      </c>
    </row>
    <row r="12" spans="1:29">
      <c r="A12" s="84">
        <f>EHP空調!F18</f>
        <v>6</v>
      </c>
      <c r="B12" s="85">
        <f>EHP空調!G18</f>
        <v>0</v>
      </c>
      <c r="C12" s="86">
        <f>EHP空調!H18</f>
        <v>0</v>
      </c>
      <c r="D12" s="87">
        <f t="shared" si="4"/>
        <v>0</v>
      </c>
      <c r="E12" s="88">
        <f t="shared" si="4"/>
        <v>0</v>
      </c>
      <c r="F12" s="88">
        <f t="shared" si="0"/>
        <v>0</v>
      </c>
      <c r="G12" s="88">
        <f t="shared" si="0"/>
        <v>0</v>
      </c>
      <c r="H12" s="88">
        <f t="shared" si="0"/>
        <v>0</v>
      </c>
      <c r="I12" s="88">
        <f t="shared" si="0"/>
        <v>0</v>
      </c>
      <c r="J12" s="88">
        <f t="shared" si="0"/>
        <v>0</v>
      </c>
      <c r="K12" s="88">
        <f t="shared" si="0"/>
        <v>0</v>
      </c>
      <c r="L12" s="88">
        <f t="shared" si="0"/>
        <v>0</v>
      </c>
      <c r="M12" s="88">
        <f t="shared" si="0"/>
        <v>0</v>
      </c>
      <c r="N12" s="88">
        <f t="shared" si="0"/>
        <v>0</v>
      </c>
      <c r="O12" s="89">
        <f t="shared" si="0"/>
        <v>0</v>
      </c>
      <c r="P12" s="90">
        <f t="shared" si="3"/>
        <v>0</v>
      </c>
      <c r="Q12" s="91">
        <f t="shared" si="5"/>
        <v>0</v>
      </c>
      <c r="R12" s="88">
        <f t="shared" si="2"/>
        <v>0</v>
      </c>
      <c r="S12" s="88">
        <f t="shared" si="2"/>
        <v>0</v>
      </c>
      <c r="T12" s="88">
        <f t="shared" si="2"/>
        <v>0</v>
      </c>
      <c r="U12" s="88">
        <f t="shared" si="2"/>
        <v>0</v>
      </c>
      <c r="V12" s="88">
        <f t="shared" si="2"/>
        <v>0</v>
      </c>
      <c r="W12" s="88">
        <f t="shared" si="2"/>
        <v>0</v>
      </c>
      <c r="X12" s="88">
        <f t="shared" si="2"/>
        <v>0</v>
      </c>
      <c r="Y12" s="88">
        <f t="shared" si="2"/>
        <v>0</v>
      </c>
      <c r="Z12" s="88">
        <f t="shared" si="2"/>
        <v>0</v>
      </c>
      <c r="AA12" s="88">
        <f t="shared" si="2"/>
        <v>0</v>
      </c>
      <c r="AB12" s="89">
        <f t="shared" si="2"/>
        <v>0</v>
      </c>
      <c r="AC12" s="90">
        <f t="shared" si="6"/>
        <v>0</v>
      </c>
    </row>
    <row r="13" spans="1:29">
      <c r="A13" s="84">
        <f>EHP空調!F19</f>
        <v>7</v>
      </c>
      <c r="B13" s="85">
        <f>EHP空調!G19</f>
        <v>0</v>
      </c>
      <c r="C13" s="86">
        <f>EHP空調!H19</f>
        <v>0</v>
      </c>
      <c r="D13" s="87">
        <f t="shared" si="4"/>
        <v>0</v>
      </c>
      <c r="E13" s="88">
        <f t="shared" si="4"/>
        <v>0</v>
      </c>
      <c r="F13" s="88">
        <f t="shared" si="0"/>
        <v>0</v>
      </c>
      <c r="G13" s="88">
        <f t="shared" si="0"/>
        <v>0</v>
      </c>
      <c r="H13" s="88">
        <f t="shared" si="0"/>
        <v>0</v>
      </c>
      <c r="I13" s="88">
        <f t="shared" si="0"/>
        <v>0</v>
      </c>
      <c r="J13" s="88">
        <f t="shared" si="0"/>
        <v>0</v>
      </c>
      <c r="K13" s="88">
        <f t="shared" si="0"/>
        <v>0</v>
      </c>
      <c r="L13" s="88">
        <f t="shared" si="0"/>
        <v>0</v>
      </c>
      <c r="M13" s="88">
        <f t="shared" si="0"/>
        <v>0</v>
      </c>
      <c r="N13" s="88">
        <f t="shared" si="0"/>
        <v>0</v>
      </c>
      <c r="O13" s="89">
        <f t="shared" si="0"/>
        <v>0</v>
      </c>
      <c r="P13" s="90">
        <f t="shared" si="3"/>
        <v>0</v>
      </c>
      <c r="Q13" s="91">
        <f t="shared" si="5"/>
        <v>0</v>
      </c>
      <c r="R13" s="88">
        <f t="shared" si="2"/>
        <v>0</v>
      </c>
      <c r="S13" s="88">
        <f t="shared" si="2"/>
        <v>0</v>
      </c>
      <c r="T13" s="88">
        <f t="shared" si="2"/>
        <v>0</v>
      </c>
      <c r="U13" s="88">
        <f t="shared" si="2"/>
        <v>0</v>
      </c>
      <c r="V13" s="88">
        <f t="shared" si="2"/>
        <v>0</v>
      </c>
      <c r="W13" s="88">
        <f t="shared" si="2"/>
        <v>0</v>
      </c>
      <c r="X13" s="88">
        <f t="shared" si="2"/>
        <v>0</v>
      </c>
      <c r="Y13" s="88">
        <f t="shared" si="2"/>
        <v>0</v>
      </c>
      <c r="Z13" s="88">
        <f t="shared" si="2"/>
        <v>0</v>
      </c>
      <c r="AA13" s="88">
        <f t="shared" si="2"/>
        <v>0</v>
      </c>
      <c r="AB13" s="89">
        <f t="shared" si="2"/>
        <v>0</v>
      </c>
      <c r="AC13" s="90">
        <f t="shared" si="6"/>
        <v>0</v>
      </c>
    </row>
    <row r="14" spans="1:29">
      <c r="A14" s="84">
        <f>EHP空調!F20</f>
        <v>8</v>
      </c>
      <c r="B14" s="85">
        <f>EHP空調!G20</f>
        <v>0</v>
      </c>
      <c r="C14" s="86">
        <f>EHP空調!H20</f>
        <v>0</v>
      </c>
      <c r="D14" s="87">
        <f t="shared" si="4"/>
        <v>0</v>
      </c>
      <c r="E14" s="88">
        <f t="shared" si="4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si="0"/>
        <v>0</v>
      </c>
      <c r="M14" s="88">
        <f t="shared" si="0"/>
        <v>0</v>
      </c>
      <c r="N14" s="88">
        <f t="shared" si="0"/>
        <v>0</v>
      </c>
      <c r="O14" s="89">
        <f t="shared" si="0"/>
        <v>0</v>
      </c>
      <c r="P14" s="90">
        <f t="shared" si="3"/>
        <v>0</v>
      </c>
      <c r="Q14" s="91">
        <f t="shared" si="5"/>
        <v>0</v>
      </c>
      <c r="R14" s="88">
        <f t="shared" si="2"/>
        <v>0</v>
      </c>
      <c r="S14" s="88">
        <f t="shared" si="2"/>
        <v>0</v>
      </c>
      <c r="T14" s="88">
        <f t="shared" si="2"/>
        <v>0</v>
      </c>
      <c r="U14" s="88">
        <f t="shared" si="2"/>
        <v>0</v>
      </c>
      <c r="V14" s="88">
        <f t="shared" si="2"/>
        <v>0</v>
      </c>
      <c r="W14" s="88">
        <f t="shared" si="2"/>
        <v>0</v>
      </c>
      <c r="X14" s="88">
        <f t="shared" si="2"/>
        <v>0</v>
      </c>
      <c r="Y14" s="88">
        <f t="shared" si="2"/>
        <v>0</v>
      </c>
      <c r="Z14" s="88">
        <f t="shared" si="2"/>
        <v>0</v>
      </c>
      <c r="AA14" s="88">
        <f t="shared" si="2"/>
        <v>0</v>
      </c>
      <c r="AB14" s="89">
        <f t="shared" si="2"/>
        <v>0</v>
      </c>
      <c r="AC14" s="90">
        <f t="shared" si="6"/>
        <v>0</v>
      </c>
    </row>
    <row r="15" spans="1:29">
      <c r="A15" s="84">
        <f>EHP空調!F21</f>
        <v>9</v>
      </c>
      <c r="B15" s="85">
        <f>EHP空調!G21</f>
        <v>0</v>
      </c>
      <c r="C15" s="86">
        <f>EHP空調!H21</f>
        <v>0</v>
      </c>
      <c r="D15" s="87">
        <f t="shared" si="4"/>
        <v>0</v>
      </c>
      <c r="E15" s="88">
        <f t="shared" si="4"/>
        <v>0</v>
      </c>
      <c r="F15" s="88">
        <f t="shared" si="0"/>
        <v>0</v>
      </c>
      <c r="G15" s="88">
        <f t="shared" si="0"/>
        <v>0</v>
      </c>
      <c r="H15" s="88">
        <f t="shared" si="0"/>
        <v>0</v>
      </c>
      <c r="I15" s="88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0</v>
      </c>
      <c r="N15" s="88">
        <f t="shared" si="0"/>
        <v>0</v>
      </c>
      <c r="O15" s="89">
        <f t="shared" si="0"/>
        <v>0</v>
      </c>
      <c r="P15" s="90">
        <f t="shared" si="3"/>
        <v>0</v>
      </c>
      <c r="Q15" s="91">
        <f t="shared" si="5"/>
        <v>0</v>
      </c>
      <c r="R15" s="88">
        <f t="shared" si="2"/>
        <v>0</v>
      </c>
      <c r="S15" s="88">
        <f t="shared" si="2"/>
        <v>0</v>
      </c>
      <c r="T15" s="88">
        <f t="shared" ref="R15:AB21" si="7">T$3*$C15*T$4*0.01</f>
        <v>0</v>
      </c>
      <c r="U15" s="88">
        <f t="shared" si="7"/>
        <v>0</v>
      </c>
      <c r="V15" s="88">
        <f t="shared" si="7"/>
        <v>0</v>
      </c>
      <c r="W15" s="88">
        <f t="shared" si="7"/>
        <v>0</v>
      </c>
      <c r="X15" s="88">
        <f t="shared" si="7"/>
        <v>0</v>
      </c>
      <c r="Y15" s="88">
        <f t="shared" si="7"/>
        <v>0</v>
      </c>
      <c r="Z15" s="88">
        <f t="shared" si="7"/>
        <v>0</v>
      </c>
      <c r="AA15" s="88">
        <f t="shared" si="7"/>
        <v>0</v>
      </c>
      <c r="AB15" s="89">
        <f t="shared" si="7"/>
        <v>0</v>
      </c>
      <c r="AC15" s="90">
        <f t="shared" si="6"/>
        <v>0</v>
      </c>
    </row>
    <row r="16" spans="1:29">
      <c r="A16" s="84">
        <f>EHP空調!F22</f>
        <v>10</v>
      </c>
      <c r="B16" s="85">
        <f>EHP空調!G22</f>
        <v>0</v>
      </c>
      <c r="C16" s="86">
        <f>EHP空調!H22</f>
        <v>0</v>
      </c>
      <c r="D16" s="87">
        <f t="shared" si="4"/>
        <v>0</v>
      </c>
      <c r="E16" s="88">
        <f t="shared" si="4"/>
        <v>0</v>
      </c>
      <c r="F16" s="88">
        <f t="shared" si="0"/>
        <v>0</v>
      </c>
      <c r="G16" s="88">
        <f t="shared" si="0"/>
        <v>0</v>
      </c>
      <c r="H16" s="88">
        <f t="shared" si="0"/>
        <v>0</v>
      </c>
      <c r="I16" s="88">
        <f t="shared" si="0"/>
        <v>0</v>
      </c>
      <c r="J16" s="88">
        <f t="shared" si="0"/>
        <v>0</v>
      </c>
      <c r="K16" s="88">
        <f t="shared" si="0"/>
        <v>0</v>
      </c>
      <c r="L16" s="88">
        <f t="shared" si="0"/>
        <v>0</v>
      </c>
      <c r="M16" s="88">
        <f t="shared" si="0"/>
        <v>0</v>
      </c>
      <c r="N16" s="88">
        <f t="shared" si="0"/>
        <v>0</v>
      </c>
      <c r="O16" s="89">
        <f t="shared" si="0"/>
        <v>0</v>
      </c>
      <c r="P16" s="90">
        <f t="shared" si="3"/>
        <v>0</v>
      </c>
      <c r="Q16" s="91">
        <f t="shared" si="5"/>
        <v>0</v>
      </c>
      <c r="R16" s="88">
        <f t="shared" si="7"/>
        <v>0</v>
      </c>
      <c r="S16" s="88">
        <f t="shared" si="7"/>
        <v>0</v>
      </c>
      <c r="T16" s="88">
        <f t="shared" si="7"/>
        <v>0</v>
      </c>
      <c r="U16" s="88">
        <f t="shared" si="7"/>
        <v>0</v>
      </c>
      <c r="V16" s="88">
        <f t="shared" si="7"/>
        <v>0</v>
      </c>
      <c r="W16" s="88">
        <f t="shared" si="7"/>
        <v>0</v>
      </c>
      <c r="X16" s="88">
        <f t="shared" si="7"/>
        <v>0</v>
      </c>
      <c r="Y16" s="88">
        <f t="shared" si="7"/>
        <v>0</v>
      </c>
      <c r="Z16" s="88">
        <f t="shared" si="7"/>
        <v>0</v>
      </c>
      <c r="AA16" s="88">
        <f t="shared" si="7"/>
        <v>0</v>
      </c>
      <c r="AB16" s="89">
        <f t="shared" si="7"/>
        <v>0</v>
      </c>
      <c r="AC16" s="90">
        <f t="shared" si="6"/>
        <v>0</v>
      </c>
    </row>
    <row r="17" spans="1:29">
      <c r="A17" s="84">
        <f>EHP空調!F23</f>
        <v>11</v>
      </c>
      <c r="B17" s="85">
        <f>EHP空調!G23</f>
        <v>0</v>
      </c>
      <c r="C17" s="86">
        <f>EHP空調!H23</f>
        <v>0</v>
      </c>
      <c r="D17" s="87">
        <f t="shared" si="4"/>
        <v>0</v>
      </c>
      <c r="E17" s="88">
        <f t="shared" si="4"/>
        <v>0</v>
      </c>
      <c r="F17" s="88">
        <f t="shared" si="0"/>
        <v>0</v>
      </c>
      <c r="G17" s="88">
        <f t="shared" si="0"/>
        <v>0</v>
      </c>
      <c r="H17" s="88">
        <f t="shared" si="0"/>
        <v>0</v>
      </c>
      <c r="I17" s="88">
        <f t="shared" si="0"/>
        <v>0</v>
      </c>
      <c r="J17" s="88">
        <f t="shared" si="0"/>
        <v>0</v>
      </c>
      <c r="K17" s="88">
        <f t="shared" ref="F17:O21" si="8">K$3*$C17*K$4*0.01</f>
        <v>0</v>
      </c>
      <c r="L17" s="88">
        <f t="shared" si="8"/>
        <v>0</v>
      </c>
      <c r="M17" s="88">
        <f t="shared" si="8"/>
        <v>0</v>
      </c>
      <c r="N17" s="88">
        <f t="shared" si="8"/>
        <v>0</v>
      </c>
      <c r="O17" s="89">
        <f t="shared" si="8"/>
        <v>0</v>
      </c>
      <c r="P17" s="90">
        <f t="shared" si="3"/>
        <v>0</v>
      </c>
      <c r="Q17" s="91">
        <f t="shared" si="5"/>
        <v>0</v>
      </c>
      <c r="R17" s="88">
        <f t="shared" si="7"/>
        <v>0</v>
      </c>
      <c r="S17" s="88">
        <f t="shared" si="7"/>
        <v>0</v>
      </c>
      <c r="T17" s="88">
        <f t="shared" si="7"/>
        <v>0</v>
      </c>
      <c r="U17" s="88">
        <f t="shared" si="7"/>
        <v>0</v>
      </c>
      <c r="V17" s="88">
        <f t="shared" si="7"/>
        <v>0</v>
      </c>
      <c r="W17" s="88">
        <f t="shared" si="7"/>
        <v>0</v>
      </c>
      <c r="X17" s="88">
        <f t="shared" si="7"/>
        <v>0</v>
      </c>
      <c r="Y17" s="88">
        <f t="shared" si="7"/>
        <v>0</v>
      </c>
      <c r="Z17" s="88">
        <f t="shared" si="7"/>
        <v>0</v>
      </c>
      <c r="AA17" s="88">
        <f t="shared" si="7"/>
        <v>0</v>
      </c>
      <c r="AB17" s="89">
        <f t="shared" si="7"/>
        <v>0</v>
      </c>
      <c r="AC17" s="90">
        <f t="shared" si="6"/>
        <v>0</v>
      </c>
    </row>
    <row r="18" spans="1:29">
      <c r="A18" s="84">
        <f>EHP空調!F24</f>
        <v>12</v>
      </c>
      <c r="B18" s="85">
        <f>EHP空調!G24</f>
        <v>0</v>
      </c>
      <c r="C18" s="86">
        <f>EHP空調!H24</f>
        <v>0</v>
      </c>
      <c r="D18" s="87">
        <f t="shared" si="4"/>
        <v>0</v>
      </c>
      <c r="E18" s="88">
        <f t="shared" si="4"/>
        <v>0</v>
      </c>
      <c r="F18" s="88">
        <f t="shared" si="8"/>
        <v>0</v>
      </c>
      <c r="G18" s="88">
        <f t="shared" si="8"/>
        <v>0</v>
      </c>
      <c r="H18" s="88">
        <f t="shared" si="8"/>
        <v>0</v>
      </c>
      <c r="I18" s="88">
        <f t="shared" si="8"/>
        <v>0</v>
      </c>
      <c r="J18" s="88">
        <f t="shared" si="8"/>
        <v>0</v>
      </c>
      <c r="K18" s="88">
        <f t="shared" si="8"/>
        <v>0</v>
      </c>
      <c r="L18" s="88">
        <f t="shared" si="8"/>
        <v>0</v>
      </c>
      <c r="M18" s="88">
        <f t="shared" si="8"/>
        <v>0</v>
      </c>
      <c r="N18" s="88">
        <f t="shared" si="8"/>
        <v>0</v>
      </c>
      <c r="O18" s="89">
        <f t="shared" si="8"/>
        <v>0</v>
      </c>
      <c r="P18" s="90">
        <f t="shared" si="3"/>
        <v>0</v>
      </c>
      <c r="Q18" s="91">
        <f t="shared" si="5"/>
        <v>0</v>
      </c>
      <c r="R18" s="88">
        <f t="shared" si="7"/>
        <v>0</v>
      </c>
      <c r="S18" s="88">
        <f t="shared" si="7"/>
        <v>0</v>
      </c>
      <c r="T18" s="88">
        <f t="shared" si="7"/>
        <v>0</v>
      </c>
      <c r="U18" s="88">
        <f t="shared" si="7"/>
        <v>0</v>
      </c>
      <c r="V18" s="88">
        <f t="shared" si="7"/>
        <v>0</v>
      </c>
      <c r="W18" s="88">
        <f t="shared" si="7"/>
        <v>0</v>
      </c>
      <c r="X18" s="88">
        <f t="shared" si="7"/>
        <v>0</v>
      </c>
      <c r="Y18" s="88">
        <f t="shared" si="7"/>
        <v>0</v>
      </c>
      <c r="Z18" s="88">
        <f t="shared" si="7"/>
        <v>0</v>
      </c>
      <c r="AA18" s="88">
        <f t="shared" si="7"/>
        <v>0</v>
      </c>
      <c r="AB18" s="89">
        <f t="shared" si="7"/>
        <v>0</v>
      </c>
      <c r="AC18" s="90">
        <f t="shared" si="6"/>
        <v>0</v>
      </c>
    </row>
    <row r="19" spans="1:29">
      <c r="A19" s="84">
        <f>EHP空調!F25</f>
        <v>13</v>
      </c>
      <c r="B19" s="85">
        <f>EHP空調!G25</f>
        <v>0</v>
      </c>
      <c r="C19" s="86">
        <f>EHP空調!H25</f>
        <v>0</v>
      </c>
      <c r="D19" s="87">
        <f t="shared" si="4"/>
        <v>0</v>
      </c>
      <c r="E19" s="88">
        <f t="shared" si="4"/>
        <v>0</v>
      </c>
      <c r="F19" s="88">
        <f t="shared" si="8"/>
        <v>0</v>
      </c>
      <c r="G19" s="88">
        <f t="shared" si="8"/>
        <v>0</v>
      </c>
      <c r="H19" s="88">
        <f t="shared" si="8"/>
        <v>0</v>
      </c>
      <c r="I19" s="88">
        <f t="shared" si="8"/>
        <v>0</v>
      </c>
      <c r="J19" s="88">
        <f t="shared" si="8"/>
        <v>0</v>
      </c>
      <c r="K19" s="88">
        <f t="shared" si="8"/>
        <v>0</v>
      </c>
      <c r="L19" s="88">
        <f t="shared" si="8"/>
        <v>0</v>
      </c>
      <c r="M19" s="88">
        <f t="shared" si="8"/>
        <v>0</v>
      </c>
      <c r="N19" s="88">
        <f t="shared" si="8"/>
        <v>0</v>
      </c>
      <c r="O19" s="89">
        <f t="shared" si="8"/>
        <v>0</v>
      </c>
      <c r="P19" s="90">
        <f t="shared" si="3"/>
        <v>0</v>
      </c>
      <c r="Q19" s="91">
        <f t="shared" si="5"/>
        <v>0</v>
      </c>
      <c r="R19" s="88">
        <f t="shared" si="7"/>
        <v>0</v>
      </c>
      <c r="S19" s="88">
        <f t="shared" si="7"/>
        <v>0</v>
      </c>
      <c r="T19" s="88">
        <f t="shared" si="7"/>
        <v>0</v>
      </c>
      <c r="U19" s="88">
        <f t="shared" si="7"/>
        <v>0</v>
      </c>
      <c r="V19" s="88">
        <f t="shared" si="7"/>
        <v>0</v>
      </c>
      <c r="W19" s="88">
        <f t="shared" si="7"/>
        <v>0</v>
      </c>
      <c r="X19" s="88">
        <f t="shared" si="7"/>
        <v>0</v>
      </c>
      <c r="Y19" s="88">
        <f t="shared" si="7"/>
        <v>0</v>
      </c>
      <c r="Z19" s="88">
        <f t="shared" si="7"/>
        <v>0</v>
      </c>
      <c r="AA19" s="88">
        <f t="shared" si="7"/>
        <v>0</v>
      </c>
      <c r="AB19" s="89">
        <f t="shared" si="7"/>
        <v>0</v>
      </c>
      <c r="AC19" s="90">
        <f t="shared" si="6"/>
        <v>0</v>
      </c>
    </row>
    <row r="20" spans="1:29">
      <c r="A20" s="84">
        <f>EHP空調!F26</f>
        <v>14</v>
      </c>
      <c r="B20" s="85">
        <f>EHP空調!G26</f>
        <v>0</v>
      </c>
      <c r="C20" s="86">
        <f>EHP空調!H26</f>
        <v>0</v>
      </c>
      <c r="D20" s="87">
        <f t="shared" si="4"/>
        <v>0</v>
      </c>
      <c r="E20" s="88">
        <f t="shared" si="4"/>
        <v>0</v>
      </c>
      <c r="F20" s="88">
        <f t="shared" si="8"/>
        <v>0</v>
      </c>
      <c r="G20" s="88">
        <f t="shared" si="8"/>
        <v>0</v>
      </c>
      <c r="H20" s="88">
        <f t="shared" si="8"/>
        <v>0</v>
      </c>
      <c r="I20" s="88">
        <f t="shared" si="8"/>
        <v>0</v>
      </c>
      <c r="J20" s="88">
        <f t="shared" si="8"/>
        <v>0</v>
      </c>
      <c r="K20" s="88">
        <f t="shared" si="8"/>
        <v>0</v>
      </c>
      <c r="L20" s="88">
        <f t="shared" si="8"/>
        <v>0</v>
      </c>
      <c r="M20" s="88">
        <f t="shared" si="8"/>
        <v>0</v>
      </c>
      <c r="N20" s="88">
        <f t="shared" si="8"/>
        <v>0</v>
      </c>
      <c r="O20" s="89">
        <f t="shared" si="8"/>
        <v>0</v>
      </c>
      <c r="P20" s="90">
        <f t="shared" si="3"/>
        <v>0</v>
      </c>
      <c r="Q20" s="91">
        <f t="shared" si="5"/>
        <v>0</v>
      </c>
      <c r="R20" s="88">
        <f t="shared" si="7"/>
        <v>0</v>
      </c>
      <c r="S20" s="88">
        <f t="shared" si="7"/>
        <v>0</v>
      </c>
      <c r="T20" s="88">
        <f t="shared" si="7"/>
        <v>0</v>
      </c>
      <c r="U20" s="88">
        <f t="shared" si="7"/>
        <v>0</v>
      </c>
      <c r="V20" s="88">
        <f t="shared" si="7"/>
        <v>0</v>
      </c>
      <c r="W20" s="88">
        <f t="shared" si="7"/>
        <v>0</v>
      </c>
      <c r="X20" s="88">
        <f t="shared" si="7"/>
        <v>0</v>
      </c>
      <c r="Y20" s="88">
        <f t="shared" si="7"/>
        <v>0</v>
      </c>
      <c r="Z20" s="88">
        <f t="shared" si="7"/>
        <v>0</v>
      </c>
      <c r="AA20" s="88">
        <f t="shared" si="7"/>
        <v>0</v>
      </c>
      <c r="AB20" s="89">
        <f t="shared" si="7"/>
        <v>0</v>
      </c>
      <c r="AC20" s="90">
        <f t="shared" si="6"/>
        <v>0</v>
      </c>
    </row>
    <row r="21" spans="1:29">
      <c r="A21" s="84">
        <f>EHP空調!F27</f>
        <v>15</v>
      </c>
      <c r="B21" s="85">
        <f>EHP空調!G27</f>
        <v>0</v>
      </c>
      <c r="C21" s="86">
        <f>EHP空調!H27</f>
        <v>0</v>
      </c>
      <c r="D21" s="87">
        <f t="shared" si="4"/>
        <v>0</v>
      </c>
      <c r="E21" s="88">
        <f t="shared" si="4"/>
        <v>0</v>
      </c>
      <c r="F21" s="88">
        <f t="shared" si="8"/>
        <v>0</v>
      </c>
      <c r="G21" s="88">
        <f t="shared" si="8"/>
        <v>0</v>
      </c>
      <c r="H21" s="88">
        <f t="shared" si="8"/>
        <v>0</v>
      </c>
      <c r="I21" s="88">
        <f t="shared" si="8"/>
        <v>0</v>
      </c>
      <c r="J21" s="88">
        <f t="shared" si="8"/>
        <v>0</v>
      </c>
      <c r="K21" s="88">
        <f t="shared" si="8"/>
        <v>0</v>
      </c>
      <c r="L21" s="88">
        <f t="shared" si="8"/>
        <v>0</v>
      </c>
      <c r="M21" s="88">
        <f t="shared" si="8"/>
        <v>0</v>
      </c>
      <c r="N21" s="88">
        <f t="shared" si="8"/>
        <v>0</v>
      </c>
      <c r="O21" s="89">
        <f t="shared" si="8"/>
        <v>0</v>
      </c>
      <c r="P21" s="90">
        <f t="shared" si="3"/>
        <v>0</v>
      </c>
      <c r="Q21" s="91">
        <f t="shared" si="5"/>
        <v>0</v>
      </c>
      <c r="R21" s="88">
        <f t="shared" si="7"/>
        <v>0</v>
      </c>
      <c r="S21" s="88">
        <f t="shared" si="7"/>
        <v>0</v>
      </c>
      <c r="T21" s="88">
        <f t="shared" si="7"/>
        <v>0</v>
      </c>
      <c r="U21" s="88">
        <f t="shared" si="7"/>
        <v>0</v>
      </c>
      <c r="V21" s="88">
        <f t="shared" si="7"/>
        <v>0</v>
      </c>
      <c r="W21" s="88">
        <f t="shared" si="7"/>
        <v>0</v>
      </c>
      <c r="X21" s="88">
        <f t="shared" si="7"/>
        <v>0</v>
      </c>
      <c r="Y21" s="88">
        <f t="shared" si="7"/>
        <v>0</v>
      </c>
      <c r="Z21" s="88">
        <f t="shared" si="7"/>
        <v>0</v>
      </c>
      <c r="AA21" s="88">
        <f t="shared" si="7"/>
        <v>0</v>
      </c>
      <c r="AB21" s="89">
        <f t="shared" si="7"/>
        <v>0</v>
      </c>
      <c r="AC21" s="90">
        <f t="shared" si="6"/>
        <v>0</v>
      </c>
    </row>
  </sheetData>
  <sheetProtection algorithmName="SHA-512" hashValue="+v1kHb7NgSJ4k46MxmYLlj3rHz+47ipNRA0qXVhLMMGQxKVeDet37GMO4iEGxO7R6KWujnqpMWzW19XPGePj/g==" saltValue="8QfZdyBeBnlK2gvsqbosmw==" spinCount="100000" sheet="1" formatCells="0" formatColumns="0" formatRows="0"/>
  <mergeCells count="9">
    <mergeCell ref="AC2:AC5"/>
    <mergeCell ref="Q1:AC1"/>
    <mergeCell ref="D1:P1"/>
    <mergeCell ref="D5:O5"/>
    <mergeCell ref="A3:C3"/>
    <mergeCell ref="A4:C4"/>
    <mergeCell ref="A1:C2"/>
    <mergeCell ref="P2:P5"/>
    <mergeCell ref="Q5:AB5"/>
  </mergeCells>
  <phoneticPr fontId="2"/>
  <pageMargins left="0.7" right="0.7" top="0.75" bottom="0.75" header="0.3" footer="0.3"/>
  <pageSetup paperSize="9" scale="48" fitToHeight="0" orientation="landscape" r:id="rId1"/>
  <ignoredErrors>
    <ignoredError sqref="P6:P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78E5-E925-4A6B-8C21-99454F83C3AB}">
  <sheetPr codeName="Sheet5"/>
  <dimension ref="A1"/>
  <sheetViews>
    <sheetView zoomScale="145" zoomScaleNormal="145" workbookViewId="0">
      <selection activeCell="Q25" sqref="Q25"/>
    </sheetView>
  </sheetViews>
  <sheetFormatPr defaultRowHeight="17.7"/>
  <cols>
    <col min="1" max="4" width="5" customWidth="1"/>
  </cols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EHP空調</vt:lpstr>
      <vt:lpstr>年間負荷相当日数計算</vt:lpstr>
      <vt:lpstr>負荷率表</vt:lpstr>
      <vt:lpstr>EHP空調!Print_Area</vt:lpstr>
      <vt:lpstr>年間負荷相当日数計算!Print_Area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2023-07-06T06:43:54Z</cp:lastPrinted>
  <dcterms:created xsi:type="dcterms:W3CDTF">2015-06-05T18:19:34Z</dcterms:created>
  <dcterms:modified xsi:type="dcterms:W3CDTF">2024-04-26T08:33:31Z</dcterms:modified>
</cp:coreProperties>
</file>